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0" windowWidth="15600" windowHeight="11760"/>
  </bookViews>
  <sheets>
    <sheet name="dem40" sheetId="4" r:id="rId1"/>
  </sheets>
  <externalReferences>
    <externalReference r:id="rId2"/>
    <externalReference r:id="rId3"/>
  </externalReferences>
  <definedNames>
    <definedName name="__123Graph_D" hidden="1">[1]dem18!#REF!</definedName>
    <definedName name="_2017_18">'dem40'!$E$230:$I$230</definedName>
    <definedName name="_xlnm._FilterDatabase" localSheetId="0" hidden="1">'dem40'!$A$16:$J$220</definedName>
    <definedName name="_Regression_Int" localSheetId="0" hidden="1">1</definedName>
    <definedName name="housing">#REF!</definedName>
    <definedName name="housingcap">#REF!</definedName>
    <definedName name="justice">#REF!</definedName>
    <definedName name="justicerec">[2]dem21!$E$128:$L$128</definedName>
    <definedName name="lr">#REF!</definedName>
    <definedName name="lrrec">#REF!</definedName>
    <definedName name="nc">#REF!</definedName>
    <definedName name="ncfund">#REF!</definedName>
    <definedName name="ncrec">#REF!</definedName>
    <definedName name="ncrec1">#REF!</definedName>
    <definedName name="np" localSheetId="0">'dem40'!#REF!</definedName>
    <definedName name="_xlnm.Print_Area" localSheetId="0">'dem40'!$A$1:$J$219</definedName>
    <definedName name="_xlnm.Print_Titles" localSheetId="0">'dem40'!$13:$16</definedName>
    <definedName name="revise" localSheetId="0">'dem40'!#REF!</definedName>
    <definedName name="summary" localSheetId="0">'dem40'!#REF!</definedName>
    <definedName name="Tourism" localSheetId="0">'dem40'!$D$122:$J$122</definedName>
    <definedName name="tourismcap" localSheetId="0">'dem40'!$D$214:$J$214</definedName>
    <definedName name="tourismrec" localSheetId="0">'dem40'!#REF!</definedName>
    <definedName name="tourismRevenue" localSheetId="0">'dem40'!$E$10:$G$10</definedName>
    <definedName name="trec" localSheetId="0">'dem40'!#REF!</definedName>
    <definedName name="Voted" localSheetId="0">'dem40'!$E$10:$G$10</definedName>
    <definedName name="Z_239EE218_578E_4317_BEED_14D5D7089E27_.wvu.Cols" localSheetId="0" hidden="1">'dem40'!#REF!</definedName>
    <definedName name="Z_239EE218_578E_4317_BEED_14D5D7089E27_.wvu.FilterData" localSheetId="0" hidden="1">'dem40'!$A$1:$J$217</definedName>
    <definedName name="Z_239EE218_578E_4317_BEED_14D5D7089E27_.wvu.PrintArea" localSheetId="0" hidden="1">'dem40'!$A$1:$J$216</definedName>
    <definedName name="Z_239EE218_578E_4317_BEED_14D5D7089E27_.wvu.PrintTitles" localSheetId="0" hidden="1">'dem40'!$13:$16</definedName>
    <definedName name="Z_302A3EA3_AE96_11D5_A646_0050BA3D7AFD_.wvu.Cols" localSheetId="0" hidden="1">'dem40'!#REF!</definedName>
    <definedName name="Z_302A3EA3_AE96_11D5_A646_0050BA3D7AFD_.wvu.FilterData" localSheetId="0" hidden="1">'dem40'!$A$1:$J$217</definedName>
    <definedName name="Z_302A3EA3_AE96_11D5_A646_0050BA3D7AFD_.wvu.PrintArea" localSheetId="0" hidden="1">'dem40'!$A$1:$J$216</definedName>
    <definedName name="Z_302A3EA3_AE96_11D5_A646_0050BA3D7AFD_.wvu.PrintTitles" localSheetId="0" hidden="1">'dem40'!$13:$16</definedName>
    <definedName name="Z_36DBA021_0ECB_11D4_8064_004005726899_.wvu.Cols" localSheetId="0" hidden="1">'dem40'!#REF!</definedName>
    <definedName name="Z_36DBA021_0ECB_11D4_8064_004005726899_.wvu.FilterData" localSheetId="0" hidden="1">'dem40'!$C$17:$C$217</definedName>
    <definedName name="Z_36DBA021_0ECB_11D4_8064_004005726899_.wvu.PrintArea" localSheetId="0" hidden="1">'dem40'!$A$1:$J$216</definedName>
    <definedName name="Z_36DBA021_0ECB_11D4_8064_004005726899_.wvu.PrintTitles" localSheetId="0" hidden="1">'dem40'!$13:$16</definedName>
    <definedName name="Z_93EBE921_AE91_11D5_8685_004005726899_.wvu.Cols" localSheetId="0" hidden="1">'dem40'!#REF!</definedName>
    <definedName name="Z_93EBE921_AE91_11D5_8685_004005726899_.wvu.FilterData" localSheetId="0" hidden="1">'dem40'!$C$17:$C$217</definedName>
    <definedName name="Z_93EBE921_AE91_11D5_8685_004005726899_.wvu.PrintArea" localSheetId="0" hidden="1">'dem40'!$A$1:$J$216</definedName>
    <definedName name="Z_93EBE921_AE91_11D5_8685_004005726899_.wvu.PrintTitles" localSheetId="0" hidden="1">'dem40'!$13:$16</definedName>
    <definedName name="Z_94DA79C1_0FDE_11D5_9579_000021DAEEA2_.wvu.Cols" localSheetId="0" hidden="1">'dem40'!#REF!</definedName>
    <definedName name="Z_94DA79C1_0FDE_11D5_9579_000021DAEEA2_.wvu.FilterData" localSheetId="0" hidden="1">'dem40'!$C$17:$C$217</definedName>
    <definedName name="Z_94DA79C1_0FDE_11D5_9579_000021DAEEA2_.wvu.PrintArea" localSheetId="0" hidden="1">'dem40'!$A$1:$J$216</definedName>
    <definedName name="Z_94DA79C1_0FDE_11D5_9579_000021DAEEA2_.wvu.PrintTitles" localSheetId="0" hidden="1">'dem40'!$13:$16</definedName>
    <definedName name="Z_B4CB0972_161F_11D5_8064_004005726899_.wvu.FilterData" localSheetId="0" hidden="1">'dem40'!$C$17:$C$217</definedName>
    <definedName name="Z_B4CB098C_161F_11D5_8064_004005726899_.wvu.FilterData" localSheetId="0" hidden="1">'dem40'!$C$17:$C$217</definedName>
    <definedName name="Z_B4CB098E_161F_11D5_8064_004005726899_.wvu.FilterData" localSheetId="0" hidden="1">'dem40'!$C$17:$C$217</definedName>
    <definedName name="Z_B4CB099E_161F_11D5_8064_004005726899_.wvu.FilterData" localSheetId="0" hidden="1">'dem40'!$C$17:$C$217</definedName>
    <definedName name="Z_C868F8C3_16D7_11D5_A68D_81D6213F5331_.wvu.Cols" localSheetId="0" hidden="1">'dem40'!#REF!</definedName>
    <definedName name="Z_C868F8C3_16D7_11D5_A68D_81D6213F5331_.wvu.FilterData" localSheetId="0" hidden="1">'dem40'!$C$17:$C$217</definedName>
    <definedName name="Z_C868F8C3_16D7_11D5_A68D_81D6213F5331_.wvu.PrintArea" localSheetId="0" hidden="1">'dem40'!$A$1:$J$216</definedName>
    <definedName name="Z_C868F8C3_16D7_11D5_A68D_81D6213F5331_.wvu.PrintTitles" localSheetId="0" hidden="1">'dem40'!$13:$16</definedName>
    <definedName name="Z_E5DF37BD_125C_11D5_8DC4_D0F5D88B3549_.wvu.Cols" localSheetId="0" hidden="1">'dem40'!#REF!</definedName>
    <definedName name="Z_E5DF37BD_125C_11D5_8DC4_D0F5D88B3549_.wvu.FilterData" localSheetId="0" hidden="1">'dem40'!$C$17:$C$217</definedName>
    <definedName name="Z_E5DF37BD_125C_11D5_8DC4_D0F5D88B3549_.wvu.PrintArea" localSheetId="0" hidden="1">'dem40'!$A$1:$J$216</definedName>
    <definedName name="Z_E5DF37BD_125C_11D5_8DC4_D0F5D88B3549_.wvu.PrintTitles" localSheetId="0" hidden="1">'dem40'!$13:$16</definedName>
    <definedName name="Z_F8ADACC1_164E_11D6_B603_000021DAEEA2_.wvu.Cols" localSheetId="0" hidden="1">'dem40'!#REF!</definedName>
    <definedName name="Z_F8ADACC1_164E_11D6_B603_000021DAEEA2_.wvu.FilterData" localSheetId="0" hidden="1">'dem40'!$C$17:$C$217</definedName>
    <definedName name="Z_F8ADACC1_164E_11D6_B603_000021DAEEA2_.wvu.PrintArea" localSheetId="0" hidden="1">'dem40'!$A$1:$J$216</definedName>
    <definedName name="Z_F8ADACC1_164E_11D6_B603_000021DAEEA2_.wvu.PrintTitles" localSheetId="0" hidden="1">'dem40'!$13:$16</definedName>
  </definedNames>
  <calcPr calcId="125725"/>
</workbook>
</file>

<file path=xl/calcChain.xml><?xml version="1.0" encoding="utf-8"?>
<calcChain xmlns="http://schemas.openxmlformats.org/spreadsheetml/2006/main">
  <c r="H170" i="4"/>
  <c r="F170"/>
  <c r="D170"/>
  <c r="F149"/>
  <c r="H149"/>
  <c r="D158"/>
  <c r="F158" l="1"/>
  <c r="H158"/>
  <c r="D131"/>
  <c r="D149" s="1"/>
  <c r="H211"/>
  <c r="F211"/>
  <c r="D211"/>
  <c r="H203"/>
  <c r="F203"/>
  <c r="D203"/>
  <c r="H196"/>
  <c r="F196"/>
  <c r="D196"/>
  <c r="H192"/>
  <c r="F192"/>
  <c r="D192"/>
  <c r="H188"/>
  <c r="F188"/>
  <c r="D188"/>
  <c r="H153"/>
  <c r="F153"/>
  <c r="D153"/>
  <c r="H119"/>
  <c r="H120" s="1"/>
  <c r="F119"/>
  <c r="F120" s="1"/>
  <c r="D119"/>
  <c r="D120" s="1"/>
  <c r="H102"/>
  <c r="H103" s="1"/>
  <c r="F102"/>
  <c r="F103" s="1"/>
  <c r="D102"/>
  <c r="D103" s="1"/>
  <c r="H91"/>
  <c r="H92" s="1"/>
  <c r="H93" s="1"/>
  <c r="F91"/>
  <c r="F92" s="1"/>
  <c r="F93" s="1"/>
  <c r="D91"/>
  <c r="D92" s="1"/>
  <c r="D93" s="1"/>
  <c r="H83"/>
  <c r="F83"/>
  <c r="D83"/>
  <c r="H79"/>
  <c r="F79"/>
  <c r="D79"/>
  <c r="H75"/>
  <c r="F75"/>
  <c r="D75"/>
  <c r="H70"/>
  <c r="F70"/>
  <c r="D70"/>
  <c r="H64"/>
  <c r="F64"/>
  <c r="D64"/>
  <c r="H58"/>
  <c r="F58"/>
  <c r="D58"/>
  <c r="H48"/>
  <c r="F48"/>
  <c r="D48"/>
  <c r="H38"/>
  <c r="F38"/>
  <c r="D38"/>
  <c r="H32"/>
  <c r="F32"/>
  <c r="D32"/>
  <c r="H26"/>
  <c r="F26"/>
  <c r="D26"/>
  <c r="D71" l="1"/>
  <c r="D84" s="1"/>
  <c r="H71"/>
  <c r="H84" s="1"/>
  <c r="F49"/>
  <c r="F50" s="1"/>
  <c r="F197"/>
  <c r="F198" s="1"/>
  <c r="D49"/>
  <c r="D50" s="1"/>
  <c r="H49"/>
  <c r="H50" s="1"/>
  <c r="F71"/>
  <c r="F84" s="1"/>
  <c r="F94" s="1"/>
  <c r="D121"/>
  <c r="D197"/>
  <c r="D198" s="1"/>
  <c r="H197"/>
  <c r="H198" s="1"/>
  <c r="D212"/>
  <c r="H212"/>
  <c r="F212"/>
  <c r="F121"/>
  <c r="H121"/>
  <c r="H94" l="1"/>
  <c r="H122" s="1"/>
  <c r="H123" s="1"/>
  <c r="D94"/>
  <c r="D122" s="1"/>
  <c r="D123" s="1"/>
  <c r="F213"/>
  <c r="F214" s="1"/>
  <c r="F215" s="1"/>
  <c r="D213"/>
  <c r="D214" s="1"/>
  <c r="D215" s="1"/>
  <c r="H213"/>
  <c r="H214" s="1"/>
  <c r="H215" s="1"/>
  <c r="F122"/>
  <c r="F123" s="1"/>
  <c r="F216" l="1"/>
  <c r="H216"/>
  <c r="D216"/>
  <c r="F10" l="1"/>
  <c r="E10"/>
  <c r="G10" l="1"/>
</calcChain>
</file>

<file path=xl/comments1.xml><?xml version="1.0" encoding="utf-8"?>
<comments xmlns="http://schemas.openxmlformats.org/spreadsheetml/2006/main">
  <authors>
    <author>lenovo</author>
  </authors>
  <commentList>
    <comment ref="J118" author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Grant for production of Nepali Film "Pahuna" by Purple Pebble Production
</t>
        </r>
      </text>
    </comment>
  </commentList>
</comments>
</file>

<file path=xl/sharedStrings.xml><?xml version="1.0" encoding="utf-8"?>
<sst xmlns="http://schemas.openxmlformats.org/spreadsheetml/2006/main" count="346" uniqueCount="224">
  <si>
    <t>Tourism</t>
  </si>
  <si>
    <t>Capital Outlay on Tourism</t>
  </si>
  <si>
    <t>Voted</t>
  </si>
  <si>
    <t>Major /Sub-Major/Minor/Sub/Detailed Heads</t>
  </si>
  <si>
    <t>Total</t>
  </si>
  <si>
    <t>REVENUE SECTION</t>
  </si>
  <si>
    <t>M.H.</t>
  </si>
  <si>
    <t>Tourist Infrastructure</t>
  </si>
  <si>
    <t>Tourist Centre</t>
  </si>
  <si>
    <t>Establishment</t>
  </si>
  <si>
    <t>Head Office Establishment</t>
  </si>
  <si>
    <t>60.44.01</t>
  </si>
  <si>
    <t>Salaries</t>
  </si>
  <si>
    <t>60.44.11</t>
  </si>
  <si>
    <t>Travel Expenses</t>
  </si>
  <si>
    <t>60.44.13</t>
  </si>
  <si>
    <t>Office Expenses</t>
  </si>
  <si>
    <t>60.44.27</t>
  </si>
  <si>
    <t>Minor Works</t>
  </si>
  <si>
    <t>60.44.50</t>
  </si>
  <si>
    <t>Other Charges</t>
  </si>
  <si>
    <t>Tourism Office, Delhi</t>
  </si>
  <si>
    <t>60.38.01</t>
  </si>
  <si>
    <t>60.38.11</t>
  </si>
  <si>
    <t>60.38.13</t>
  </si>
  <si>
    <t>Tourism Office, Kolkata</t>
  </si>
  <si>
    <t>60.39.01</t>
  </si>
  <si>
    <t>60.39.11</t>
  </si>
  <si>
    <t>60.39.13</t>
  </si>
  <si>
    <t>Tourist Office, Siliguri</t>
  </si>
  <si>
    <t>60.40.01</t>
  </si>
  <si>
    <t>60.40.11</t>
  </si>
  <si>
    <t>60.40.13</t>
  </si>
  <si>
    <t>Tourist Accommodation</t>
  </si>
  <si>
    <t>60.46.01</t>
  </si>
  <si>
    <t>60.46.11</t>
  </si>
  <si>
    <t>60.46.13</t>
  </si>
  <si>
    <t>61.00.31</t>
  </si>
  <si>
    <t>Grants-in-aid</t>
  </si>
  <si>
    <t>Tourist Transport Service</t>
  </si>
  <si>
    <t>Helicopter Operation</t>
  </si>
  <si>
    <t>General</t>
  </si>
  <si>
    <t>Direction &amp; Administration</t>
  </si>
  <si>
    <t>00.44.01</t>
  </si>
  <si>
    <t>00.44.11</t>
  </si>
  <si>
    <t>00.44.13</t>
  </si>
  <si>
    <t>Promotion and Publicity</t>
  </si>
  <si>
    <t>Tourism Development Activities</t>
  </si>
  <si>
    <t>CAPITAL SECTION</t>
  </si>
  <si>
    <t>Development Projects</t>
  </si>
  <si>
    <t>60.00.77</t>
  </si>
  <si>
    <t>Construction of Ropeway at Namchi</t>
  </si>
  <si>
    <t>Other Development Projects</t>
  </si>
  <si>
    <t>Construction</t>
  </si>
  <si>
    <t>DEMAND NO. 40</t>
  </si>
  <si>
    <t>61.00.76</t>
  </si>
  <si>
    <t>61.00.78</t>
  </si>
  <si>
    <t>60.00.80</t>
  </si>
  <si>
    <t>Land Compensation</t>
  </si>
  <si>
    <t>II. Details of the estimates and the heads under which this grant will be accounted for:</t>
  </si>
  <si>
    <t>Revenue</t>
  </si>
  <si>
    <t>Capital</t>
  </si>
  <si>
    <t>Adventure Tourism</t>
  </si>
  <si>
    <t>Tourist Fair &amp; Festival</t>
  </si>
  <si>
    <t>C - Economic Services (j) General Economic Services</t>
  </si>
  <si>
    <t>C - Capital Account of Economic Services</t>
  </si>
  <si>
    <t>(j) Capital Account of General Economic Services</t>
  </si>
  <si>
    <t>West District</t>
  </si>
  <si>
    <t>62.60.50</t>
  </si>
  <si>
    <t>63.00.71</t>
  </si>
  <si>
    <t>63.00.72</t>
  </si>
  <si>
    <t>63.00.73</t>
  </si>
  <si>
    <t>Publicity</t>
  </si>
  <si>
    <t>Tourist Destination Projects</t>
  </si>
  <si>
    <t>Rural Tourism Projects</t>
  </si>
  <si>
    <t>Tourism Institutes</t>
  </si>
  <si>
    <t>62.00.31</t>
  </si>
  <si>
    <t>Institute of Hotel Management, Gangtok</t>
  </si>
  <si>
    <t>TOURISM AND CIVIL AVIATION</t>
  </si>
  <si>
    <t>Siddeshwara Dham, Namchi</t>
  </si>
  <si>
    <t>63.00.88</t>
  </si>
  <si>
    <t>Rinchenpong Guest House</t>
  </si>
  <si>
    <t>Indian Himalayan Centre for Adventure and Eco-tourism (IHCAE), Chemchey</t>
  </si>
  <si>
    <t xml:space="preserve">Infrastructure Development for Destinations and Circuits </t>
  </si>
  <si>
    <t>50.81.49</t>
  </si>
  <si>
    <t>50.81.53</t>
  </si>
  <si>
    <t>50.82.50</t>
  </si>
  <si>
    <t>50.82.55</t>
  </si>
  <si>
    <t>50.82.56</t>
  </si>
  <si>
    <t>50.83.49</t>
  </si>
  <si>
    <t>50.00.87</t>
  </si>
  <si>
    <t>50.82.75</t>
  </si>
  <si>
    <t>50.82.76</t>
  </si>
  <si>
    <t>50.82.78</t>
  </si>
  <si>
    <t>50.82.80</t>
  </si>
  <si>
    <t>50.84.77</t>
  </si>
  <si>
    <t>Rec</t>
  </si>
  <si>
    <t>50.82.84</t>
  </si>
  <si>
    <t>50.82.85</t>
  </si>
  <si>
    <t>50.82.86</t>
  </si>
  <si>
    <t>50.82.87</t>
  </si>
  <si>
    <t>50.82.88</t>
  </si>
  <si>
    <t>50.82.89</t>
  </si>
  <si>
    <t>50.82.90</t>
  </si>
  <si>
    <t>50.82.91</t>
  </si>
  <si>
    <t>South District</t>
  </si>
  <si>
    <t>60.48.11</t>
  </si>
  <si>
    <t>60.48.13</t>
  </si>
  <si>
    <t>63.00.92</t>
  </si>
  <si>
    <t>50.81.91</t>
  </si>
  <si>
    <t>60.48.01</t>
  </si>
  <si>
    <t>Construction of Home Stays</t>
  </si>
  <si>
    <t>61.00.85</t>
  </si>
  <si>
    <t>(In Thousands of Rupees)</t>
  </si>
  <si>
    <t>60.00.78</t>
  </si>
  <si>
    <t>63.00.97</t>
  </si>
  <si>
    <t>Yoga Shivir</t>
  </si>
  <si>
    <t>50.81.92</t>
  </si>
  <si>
    <t>Tathagata Tsal, Rabong</t>
  </si>
  <si>
    <t>Upgradation and Beautification of Lachen Bazar in North Sikkim (Central Share ) NEC</t>
  </si>
  <si>
    <t>Construction of Cultural Village at Tharpu, West Sikkim (Central Share)</t>
  </si>
  <si>
    <t>Development of Rural Tourism Village at Chumbung, West Sikkim (Central Share)</t>
  </si>
  <si>
    <t>Development of Tourist Infrastructure at Melli in South Sikkim (Central Share)</t>
  </si>
  <si>
    <t>Development &amp; Promotion of Eco Tourism Destination in Lachung Yumthang in North Sikkim (Central Share)</t>
  </si>
  <si>
    <t>Development of Camping Sites and Trekking Routes along Singhaila Trekking Trail in West Sikkim (Central Share)</t>
  </si>
  <si>
    <t>Construction of Modern Wayside Amenity at Rimbi Water Garden along Pelling-Rimbi-Yuksom road in West Sikkim (Central Share)</t>
  </si>
  <si>
    <t>Construction of Modern Amenity at Daramdin along Nayabazar-Daramdin-Sombaria-Hilley Road in West Sikkim (Central Share)</t>
  </si>
  <si>
    <t>Development of Tourist Infrastructure at Majhitar in South Sikkim (Central Share)</t>
  </si>
  <si>
    <t>Development of Tourist Destination at Mangley in South Sikkim (Central Share)</t>
  </si>
  <si>
    <t>Development of Tourist Destination at Pelling in West Sikkim (Central Share)</t>
  </si>
  <si>
    <t>Development of Tourist Circuit along the Magley- Sripatam-Kingmoo Lingee-Makha in South Sikkim (Central Share)</t>
  </si>
  <si>
    <t>Development of Tourist Circuit along Chungthang-Lachung-Yumthang North Sikkim (Central Share)</t>
  </si>
  <si>
    <t>Rural Tourism Project at Village Darap, Distt.West Sikkim - Hardware (Central Share)</t>
  </si>
  <si>
    <t>Development of Tourist Infrastructure at Tendong and Jorepokheri (Central Share)</t>
  </si>
  <si>
    <t>Civil Aviation</t>
  </si>
  <si>
    <t>60.00.81</t>
  </si>
  <si>
    <t>60.00.82</t>
  </si>
  <si>
    <t>Construction of Dome and Allied Works at Statue of Unity</t>
  </si>
  <si>
    <t>View Point at Mining Dara</t>
  </si>
  <si>
    <t>Sikkim Tourism Development Corporation (STDC) Guest House, Kolkata</t>
  </si>
  <si>
    <t>63.00.31</t>
  </si>
  <si>
    <t>61.00.89</t>
  </si>
  <si>
    <t>State Share for CSS</t>
  </si>
  <si>
    <t>61.00.90</t>
  </si>
  <si>
    <t>61.00.91</t>
  </si>
  <si>
    <t>State Share for IHCAE</t>
  </si>
  <si>
    <t>State Share for NLCPR</t>
  </si>
  <si>
    <t>60.00.83</t>
  </si>
  <si>
    <t>60.00.84</t>
  </si>
  <si>
    <t>Renovation &amp; Restoration of Siddheshwar Dham</t>
  </si>
  <si>
    <t>63.00.99</t>
  </si>
  <si>
    <t>Film Production</t>
  </si>
  <si>
    <t>60.00.85</t>
  </si>
  <si>
    <t>Upgradation &amp; Beautification of Tato Pani, Phurchachu</t>
  </si>
  <si>
    <t>Setting up of a Food Craft Institute of Kichudumia, Namchi in South (Central Share)</t>
  </si>
  <si>
    <t>Tourist Wayside Amenity, Toilets for all age and differently abled along en-route Nathula in East Sikkim (Central Share) NEC</t>
  </si>
  <si>
    <t>50.81.93</t>
  </si>
  <si>
    <t>Construction of Ropeway to Gyalshing</t>
  </si>
  <si>
    <t>Budget Estimate</t>
  </si>
  <si>
    <t>60.00.41</t>
  </si>
  <si>
    <t>Construction of Astachirinjivi Pilgrimage Tourist  Centre at Namthang, South Sikkim</t>
  </si>
  <si>
    <t>60.00.42</t>
  </si>
  <si>
    <t>Construction of Passenger Rope-ways Chenrizi</t>
  </si>
  <si>
    <t>60.00.43</t>
  </si>
  <si>
    <t>60.00.44</t>
  </si>
  <si>
    <t>Upgradation of Tato Pani at Dzongu</t>
  </si>
  <si>
    <t>60.00.45</t>
  </si>
  <si>
    <t>Construction of 14 huts and kitchen at Yangang Cultural Centre, Upper Rangang</t>
  </si>
  <si>
    <t>60.00.46</t>
  </si>
  <si>
    <t>Construction of Helipad at Temi Tarku</t>
  </si>
  <si>
    <t>60.00.47</t>
  </si>
  <si>
    <t>Construction of Peace Centre at Temi Tarku</t>
  </si>
  <si>
    <t>Sherathang Acclimatisation Centres</t>
  </si>
  <si>
    <t>Khanchenjunza Tourist Complex</t>
  </si>
  <si>
    <t>Mainam Cultural Centre</t>
  </si>
  <si>
    <t>Revolving Funds for Accidents</t>
  </si>
  <si>
    <t>50.81.94</t>
  </si>
  <si>
    <t>Construction of Boating Pool at Chopta Valley in North Sikkim (NEC)</t>
  </si>
  <si>
    <t>Development of Tourist Infrastructure for Kailash Mansarovar Yatras in Sikkim (NLCPR)</t>
  </si>
  <si>
    <t>60.00.86</t>
  </si>
  <si>
    <t>Product/Infrastructure Development for Destination and Circuits</t>
  </si>
  <si>
    <t>60.44.42</t>
  </si>
  <si>
    <t>60.00.87</t>
  </si>
  <si>
    <t>60.00.88</t>
  </si>
  <si>
    <t>Support Facility at Bhaley Dhunga</t>
  </si>
  <si>
    <t>Construction of statue of Parusram at Samdong, Tumin</t>
  </si>
  <si>
    <t>Construction of Mangarjong</t>
  </si>
  <si>
    <t>State Share for Centrally Sponsored Schemes and ADB</t>
  </si>
  <si>
    <t>62.00.77</t>
  </si>
  <si>
    <t>I. Estimate of the amount required in the year ending 31st March, 2020 to defray the charges in respect of Tourism and Civil Aviation</t>
  </si>
  <si>
    <t>2019-20</t>
  </si>
  <si>
    <t>63.00.51</t>
  </si>
  <si>
    <t>63.00.52</t>
  </si>
  <si>
    <t>63.00.53</t>
  </si>
  <si>
    <t>63.00.54</t>
  </si>
  <si>
    <t>63.00.70</t>
  </si>
  <si>
    <t>Winter Carnival</t>
  </si>
  <si>
    <t>50.81.95</t>
  </si>
  <si>
    <t>Tourist Wayside Amenity, Toilets for all age and differently abled along en-route Nathula in East Sikkim (NLCPR)</t>
  </si>
  <si>
    <t>Tourism 01.911 Deduct recoveries of overpayment</t>
  </si>
  <si>
    <t>Tourism 80.911 Deduct recoveries of overpayment</t>
  </si>
  <si>
    <t>62.00.78</t>
  </si>
  <si>
    <t>Construction of welcome gate and approach road to Aritar Lake</t>
  </si>
  <si>
    <t>60.44.02</t>
  </si>
  <si>
    <t>Wages</t>
  </si>
  <si>
    <t>50.81.97</t>
  </si>
  <si>
    <t>60.00.89</t>
  </si>
  <si>
    <t>Brindavan at Dodak</t>
  </si>
  <si>
    <t xml:space="preserve">              Actuals</t>
  </si>
  <si>
    <t xml:space="preserve">    Budget Estimate</t>
  </si>
  <si>
    <t xml:space="preserve">  Revised Estimate</t>
  </si>
  <si>
    <t xml:space="preserve">             2017-18</t>
  </si>
  <si>
    <t xml:space="preserve">         2018-19</t>
  </si>
  <si>
    <t xml:space="preserve">        2018-19</t>
  </si>
  <si>
    <t>Construction of Wayside Amenity at Phongla Junction along Namchi-Mamring Road, South Sikkim (Central Share)</t>
  </si>
  <si>
    <t>Construction of Modern Wayside Amenity at Sribadam along Kaluk-Sribadam-Soreng Road, West Sikkim (Central Share)</t>
  </si>
  <si>
    <t>Development of Tourist Circuit along Penlong-Rakdong Tintek-Tumin-Khamdong-Samdong-Sang-Ranka-Sichey-Ranipool-Pakyong Rorathang in East Sikkim (Central Share)</t>
  </si>
  <si>
    <t>Development of Tourist Destination at Lingdem hot spring, seven sister fall and Roksok in North Sikkim
(Central Share)</t>
  </si>
  <si>
    <t>Development of Tourist Circuit along Chiyadara-Phalidara-Phongla-Maniram-Mellidara-Yangang in South Sikkim (Central Share)</t>
  </si>
  <si>
    <t>South Asia Tourism Infrastructure Development Project to Sub-Regional Tourism Development in Sikkim (ADB Projects)</t>
  </si>
  <si>
    <t xml:space="preserve">Lump sum provision for revision of Pay &amp; 
Allowances </t>
  </si>
  <si>
    <t>Operational Expenditure of Tourist Transport 
Services</t>
  </si>
  <si>
    <t>Development of Tourist Circuit linking Rangpo (Entry)-Rorathang-Aritar-Padamchen-Gnathang-Sherathang-Tsomgo-Gangtok-Phodong-Mangan-Lachung-Yumthang-Lachen-Thangu-Gurudongmar-Mangan-Gangtok-Tumin Lingee-Singtam (Exit) in Sikkim (Central Share)</t>
  </si>
  <si>
    <t>Upgradation and Beautification of Lachen Bazar in North Sikkim NEC (State Share)</t>
  </si>
</sst>
</file>

<file path=xl/styles.xml><?xml version="1.0" encoding="utf-8"?>
<styleSheet xmlns="http://schemas.openxmlformats.org/spreadsheetml/2006/main">
  <numFmts count="9">
    <numFmt numFmtId="164" formatCode="_ * #,##0.00_ ;_ * \-#,##0.00_ ;_ * &quot;-&quot;??_ ;_ @_ "/>
    <numFmt numFmtId="165" formatCode="00#"/>
    <numFmt numFmtId="166" formatCode="0#"/>
    <numFmt numFmtId="167" formatCode="00000#"/>
    <numFmt numFmtId="168" formatCode="00.000"/>
    <numFmt numFmtId="169" formatCode="00.00"/>
    <numFmt numFmtId="170" formatCode="##.##.##"/>
    <numFmt numFmtId="171" formatCode="##.##.#0"/>
    <numFmt numFmtId="172" formatCode="00"/>
  </numFmts>
  <fonts count="9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b/>
      <u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Alignment="0"/>
    <xf numFmtId="0" fontId="2" fillId="0" borderId="0" applyAlignment="0"/>
  </cellStyleXfs>
  <cellXfs count="138">
    <xf numFmtId="0" fontId="0" fillId="0" borderId="0" xfId="0"/>
    <xf numFmtId="0" fontId="5" fillId="0" borderId="0" xfId="2" applyFont="1" applyFill="1" applyBorder="1" applyAlignment="1">
      <alignment vertical="top" wrapText="1"/>
    </xf>
    <xf numFmtId="0" fontId="6" fillId="0" borderId="0" xfId="2" applyNumberFormat="1" applyFont="1" applyFill="1" applyBorder="1" applyAlignment="1" applyProtection="1">
      <alignment horizontal="center"/>
    </xf>
    <xf numFmtId="0" fontId="6" fillId="0" borderId="0" xfId="2" applyFont="1" applyFill="1" applyBorder="1" applyAlignment="1" applyProtection="1">
      <alignment horizontal="center"/>
    </xf>
    <xf numFmtId="0" fontId="5" fillId="0" borderId="0" xfId="2" applyFont="1" applyFill="1"/>
    <xf numFmtId="0" fontId="5" fillId="0" borderId="0" xfId="2" applyFont="1" applyFill="1" applyAlignment="1">
      <alignment vertical="top" wrapText="1"/>
    </xf>
    <xf numFmtId="0" fontId="6" fillId="0" borderId="0" xfId="2" applyNumberFormat="1" applyFont="1" applyFill="1" applyAlignment="1" applyProtection="1">
      <alignment horizontal="center"/>
    </xf>
    <xf numFmtId="0" fontId="6" fillId="0" borderId="0" xfId="2" applyFont="1" applyFill="1" applyAlignment="1" applyProtection="1">
      <alignment horizontal="center"/>
    </xf>
    <xf numFmtId="0" fontId="5" fillId="0" borderId="0" xfId="2" applyNumberFormat="1" applyFont="1" applyFill="1" applyAlignment="1" applyProtection="1">
      <alignment horizontal="right"/>
    </xf>
    <xf numFmtId="0" fontId="6" fillId="0" borderId="0" xfId="2" applyNumberFormat="1" applyFont="1" applyFill="1" applyAlignment="1">
      <alignment horizontal="center"/>
    </xf>
    <xf numFmtId="0" fontId="5" fillId="0" borderId="0" xfId="2" applyFont="1" applyFill="1" applyAlignment="1" applyProtection="1">
      <alignment horizontal="left"/>
    </xf>
    <xf numFmtId="0" fontId="5" fillId="0" borderId="0" xfId="2" applyFont="1" applyFill="1" applyAlignment="1" applyProtection="1">
      <alignment horizontal="center"/>
    </xf>
    <xf numFmtId="0" fontId="5" fillId="0" borderId="0" xfId="2" applyNumberFormat="1" applyFont="1" applyFill="1" applyAlignment="1" applyProtection="1">
      <alignment horizontal="center"/>
    </xf>
    <xf numFmtId="0" fontId="5" fillId="0" borderId="0" xfId="2" applyNumberFormat="1" applyFont="1" applyFill="1"/>
    <xf numFmtId="0" fontId="6" fillId="0" borderId="0" xfId="2" applyNumberFormat="1" applyFont="1" applyFill="1" applyBorder="1"/>
    <xf numFmtId="0" fontId="6" fillId="0" borderId="0" xfId="5" applyNumberFormat="1" applyFont="1" applyFill="1" applyBorder="1" applyAlignment="1" applyProtection="1">
      <alignment horizontal="center"/>
    </xf>
    <xf numFmtId="0" fontId="6" fillId="0" borderId="0" xfId="2" applyNumberFormat="1" applyFont="1" applyFill="1" applyBorder="1" applyAlignment="1" applyProtection="1">
      <alignment horizontal="right"/>
    </xf>
    <xf numFmtId="0" fontId="5" fillId="0" borderId="0" xfId="10" applyFont="1" applyFill="1" applyAlignment="1">
      <alignment vertical="top" wrapText="1"/>
    </xf>
    <xf numFmtId="0" fontId="5" fillId="0" borderId="1" xfId="8" applyNumberFormat="1" applyFont="1" applyFill="1" applyBorder="1" applyAlignment="1" applyProtection="1">
      <alignment horizontal="left"/>
    </xf>
    <xf numFmtId="0" fontId="7" fillId="0" borderId="1" xfId="8" applyNumberFormat="1" applyFont="1" applyFill="1" applyBorder="1" applyAlignment="1" applyProtection="1">
      <alignment horizontal="right"/>
    </xf>
    <xf numFmtId="0" fontId="5" fillId="0" borderId="0" xfId="9" applyFont="1" applyFill="1" applyProtection="1"/>
    <xf numFmtId="0" fontId="6" fillId="0" borderId="0" xfId="2" applyFont="1" applyFill="1" applyAlignment="1" applyProtection="1">
      <alignment horizontal="left" vertical="top" wrapText="1"/>
    </xf>
    <xf numFmtId="0" fontId="5" fillId="0" borderId="0" xfId="2" applyNumberFormat="1" applyFont="1" applyFill="1" applyBorder="1" applyAlignment="1" applyProtection="1">
      <alignment horizontal="right"/>
    </xf>
    <xf numFmtId="0" fontId="5" fillId="0" borderId="0" xfId="2" applyNumberFormat="1" applyFont="1" applyFill="1" applyBorder="1" applyAlignment="1" applyProtection="1">
      <alignment horizontal="left"/>
    </xf>
    <xf numFmtId="0" fontId="6" fillId="0" borderId="0" xfId="2" applyFont="1" applyFill="1" applyAlignment="1">
      <alignment vertical="top" wrapText="1"/>
    </xf>
    <xf numFmtId="166" fontId="5" fillId="0" borderId="0" xfId="2" applyNumberFormat="1" applyFont="1" applyFill="1" applyBorder="1" applyAlignment="1">
      <alignment vertical="top" wrapText="1"/>
    </xf>
    <xf numFmtId="0" fontId="5" fillId="0" borderId="0" xfId="2" applyFont="1" applyFill="1" applyAlignment="1" applyProtection="1">
      <alignment horizontal="left" vertical="top" wrapText="1"/>
    </xf>
    <xf numFmtId="168" fontId="6" fillId="0" borderId="0" xfId="2" applyNumberFormat="1" applyFont="1" applyFill="1" applyBorder="1" applyAlignment="1">
      <alignment vertical="top" wrapText="1"/>
    </xf>
    <xf numFmtId="0" fontId="5" fillId="0" borderId="0" xfId="2" applyFont="1" applyFill="1" applyBorder="1" applyAlignment="1" applyProtection="1">
      <alignment horizontal="left" vertical="top" wrapText="1"/>
    </xf>
    <xf numFmtId="0" fontId="5" fillId="0" borderId="0" xfId="2" applyNumberFormat="1" applyFont="1" applyFill="1" applyAlignment="1">
      <alignment horizontal="right" wrapText="1"/>
    </xf>
    <xf numFmtId="0" fontId="5" fillId="0" borderId="0" xfId="2" applyNumberFormat="1" applyFont="1" applyFill="1" applyAlignment="1" applyProtection="1">
      <alignment horizontal="right" wrapText="1"/>
    </xf>
    <xf numFmtId="164" fontId="5" fillId="0" borderId="0" xfId="1" applyFont="1" applyFill="1" applyAlignment="1">
      <alignment horizontal="right" wrapText="1"/>
    </xf>
    <xf numFmtId="0" fontId="5" fillId="0" borderId="3" xfId="1" applyNumberFormat="1" applyFont="1" applyFill="1" applyBorder="1" applyAlignment="1">
      <alignment horizontal="right" wrapText="1"/>
    </xf>
    <xf numFmtId="0" fontId="5" fillId="0" borderId="3" xfId="2" applyNumberFormat="1" applyFont="1" applyFill="1" applyBorder="1" applyAlignment="1">
      <alignment horizontal="right" wrapText="1"/>
    </xf>
    <xf numFmtId="164" fontId="5" fillId="0" borderId="3" xfId="1" applyFont="1" applyFill="1" applyBorder="1" applyAlignment="1">
      <alignment horizontal="right" wrapText="1"/>
    </xf>
    <xf numFmtId="164" fontId="5" fillId="0" borderId="0" xfId="1" applyFont="1" applyFill="1" applyBorder="1" applyAlignment="1">
      <alignment horizontal="right" wrapText="1"/>
    </xf>
    <xf numFmtId="0" fontId="5" fillId="0" borderId="0" xfId="2" applyNumberFormat="1" applyFont="1" applyFill="1" applyBorder="1" applyAlignment="1">
      <alignment horizontal="right" wrapText="1"/>
    </xf>
    <xf numFmtId="0" fontId="5" fillId="0" borderId="0" xfId="1" applyNumberFormat="1" applyFont="1" applyFill="1" applyBorder="1" applyAlignment="1">
      <alignment horizontal="right" wrapText="1"/>
    </xf>
    <xf numFmtId="0" fontId="5" fillId="0" borderId="0" xfId="2" applyNumberFormat="1" applyFont="1" applyFill="1" applyBorder="1" applyAlignment="1" applyProtection="1">
      <alignment horizontal="right" wrapText="1"/>
    </xf>
    <xf numFmtId="0" fontId="5" fillId="0" borderId="0" xfId="1" applyNumberFormat="1" applyFont="1" applyFill="1" applyAlignment="1" applyProtection="1">
      <alignment horizontal="right" wrapText="1"/>
    </xf>
    <xf numFmtId="0" fontId="5" fillId="0" borderId="0" xfId="1" applyNumberFormat="1" applyFont="1" applyFill="1" applyBorder="1" applyAlignment="1" applyProtection="1">
      <alignment horizontal="right" wrapText="1"/>
    </xf>
    <xf numFmtId="0" fontId="5" fillId="0" borderId="0" xfId="2" applyNumberFormat="1" applyFont="1" applyFill="1" applyBorder="1" applyAlignment="1">
      <alignment wrapText="1"/>
    </xf>
    <xf numFmtId="0" fontId="5" fillId="0" borderId="3" xfId="2" applyNumberFormat="1" applyFont="1" applyFill="1" applyBorder="1" applyAlignment="1" applyProtection="1">
      <alignment horizontal="right" wrapText="1"/>
    </xf>
    <xf numFmtId="164" fontId="5" fillId="0" borderId="3" xfId="1" applyFont="1" applyFill="1" applyBorder="1" applyAlignment="1" applyProtection="1">
      <alignment horizontal="right" wrapText="1"/>
    </xf>
    <xf numFmtId="0" fontId="6" fillId="0" borderId="0" xfId="2" applyFont="1" applyFill="1" applyBorder="1" applyAlignment="1" applyProtection="1">
      <alignment horizontal="left" vertical="top" wrapText="1"/>
    </xf>
    <xf numFmtId="0" fontId="5" fillId="0" borderId="3" xfId="1" applyNumberFormat="1" applyFont="1" applyFill="1" applyBorder="1" applyAlignment="1" applyProtection="1">
      <alignment horizontal="right" wrapText="1"/>
    </xf>
    <xf numFmtId="0" fontId="6" fillId="0" borderId="0" xfId="2" applyFont="1" applyFill="1" applyBorder="1" applyAlignment="1">
      <alignment vertical="top" wrapText="1"/>
    </xf>
    <xf numFmtId="164" fontId="5" fillId="0" borderId="0" xfId="1" applyFont="1" applyFill="1" applyAlignment="1" applyProtection="1">
      <alignment horizontal="right" wrapText="1"/>
    </xf>
    <xf numFmtId="0" fontId="5" fillId="0" borderId="1" xfId="1" applyNumberFormat="1" applyFont="1" applyFill="1" applyBorder="1" applyAlignment="1" applyProtection="1">
      <alignment horizontal="right" wrapText="1"/>
    </xf>
    <xf numFmtId="0" fontId="5" fillId="0" borderId="1" xfId="2" applyNumberFormat="1" applyFont="1" applyFill="1" applyBorder="1" applyAlignment="1" applyProtection="1">
      <alignment horizontal="right" wrapText="1"/>
    </xf>
    <xf numFmtId="164" fontId="5" fillId="0" borderId="1" xfId="1" applyFont="1" applyFill="1" applyBorder="1" applyAlignment="1" applyProtection="1">
      <alignment horizontal="right" wrapText="1"/>
    </xf>
    <xf numFmtId="49" fontId="5" fillId="0" borderId="0" xfId="2" applyNumberFormat="1" applyFont="1" applyFill="1" applyBorder="1" applyAlignment="1">
      <alignment horizontal="right" vertical="top" wrapText="1"/>
    </xf>
    <xf numFmtId="164" fontId="5" fillId="0" borderId="0" xfId="1" applyFont="1" applyFill="1" applyBorder="1" applyAlignment="1" applyProtection="1">
      <alignment horizontal="right" wrapText="1"/>
    </xf>
    <xf numFmtId="0" fontId="5" fillId="0" borderId="2" xfId="2" applyNumberFormat="1" applyFont="1" applyFill="1" applyBorder="1" applyAlignment="1" applyProtection="1">
      <alignment horizontal="right" wrapText="1"/>
    </xf>
    <xf numFmtId="169" fontId="5" fillId="0" borderId="0" xfId="2" applyNumberFormat="1" applyFont="1" applyFill="1" applyBorder="1" applyAlignment="1">
      <alignment vertical="top" wrapText="1"/>
    </xf>
    <xf numFmtId="165" fontId="6" fillId="0" borderId="0" xfId="2" applyNumberFormat="1" applyFont="1" applyFill="1" applyBorder="1" applyAlignment="1">
      <alignment vertical="top" wrapText="1"/>
    </xf>
    <xf numFmtId="0" fontId="5" fillId="0" borderId="1" xfId="1" applyNumberFormat="1" applyFont="1" applyFill="1" applyBorder="1" applyAlignment="1">
      <alignment horizontal="right" wrapText="1"/>
    </xf>
    <xf numFmtId="164" fontId="5" fillId="0" borderId="1" xfId="1" applyFont="1" applyFill="1" applyBorder="1" applyAlignment="1">
      <alignment horizontal="right" wrapText="1"/>
    </xf>
    <xf numFmtId="0" fontId="5" fillId="0" borderId="0" xfId="2" applyFont="1" applyFill="1" applyBorder="1"/>
    <xf numFmtId="0" fontId="5" fillId="0" borderId="3" xfId="2" applyFont="1" applyFill="1" applyBorder="1" applyAlignment="1">
      <alignment vertical="top" wrapText="1"/>
    </xf>
    <xf numFmtId="0" fontId="6" fillId="0" borderId="3" xfId="2" applyFont="1" applyFill="1" applyBorder="1" applyAlignment="1" applyProtection="1">
      <alignment horizontal="left" vertical="top" wrapText="1"/>
    </xf>
    <xf numFmtId="0" fontId="5" fillId="0" borderId="0" xfId="10" applyFont="1" applyFill="1" applyBorder="1" applyAlignment="1">
      <alignment vertical="top" wrapText="1"/>
    </xf>
    <xf numFmtId="0" fontId="5" fillId="0" borderId="0" xfId="10" applyFont="1" applyFill="1"/>
    <xf numFmtId="0" fontId="5" fillId="0" borderId="0" xfId="10" applyFont="1" applyFill="1" applyBorder="1"/>
    <xf numFmtId="0" fontId="5" fillId="0" borderId="2" xfId="2" applyNumberFormat="1" applyFont="1" applyFill="1" applyBorder="1" applyAlignment="1">
      <alignment horizontal="right" wrapText="1"/>
    </xf>
    <xf numFmtId="0" fontId="5" fillId="0" borderId="0" xfId="10" applyFont="1" applyFill="1" applyBorder="1" applyAlignment="1" applyProtection="1">
      <alignment horizontal="left" vertical="top" wrapText="1"/>
    </xf>
    <xf numFmtId="0" fontId="5" fillId="0" borderId="1" xfId="2" applyNumberFormat="1" applyFont="1" applyFill="1" applyBorder="1" applyAlignment="1">
      <alignment horizontal="right" wrapText="1"/>
    </xf>
    <xf numFmtId="0" fontId="6" fillId="0" borderId="0" xfId="10" applyFont="1" applyFill="1" applyBorder="1" applyAlignment="1">
      <alignment vertical="top" wrapText="1"/>
    </xf>
    <xf numFmtId="0" fontId="6" fillId="0" borderId="0" xfId="10" applyFont="1" applyFill="1" applyBorder="1" applyAlignment="1" applyProtection="1">
      <alignment horizontal="left" vertical="top" wrapText="1"/>
    </xf>
    <xf numFmtId="0" fontId="5" fillId="0" borderId="0" xfId="10" applyNumberFormat="1" applyFont="1" applyFill="1" applyAlignment="1">
      <alignment horizontal="right" wrapText="1"/>
    </xf>
    <xf numFmtId="166" fontId="5" fillId="0" borderId="0" xfId="10" applyNumberFormat="1" applyFont="1" applyFill="1" applyAlignment="1">
      <alignment vertical="top" wrapText="1"/>
    </xf>
    <xf numFmtId="0" fontId="5" fillId="0" borderId="0" xfId="10" applyFont="1" applyFill="1" applyAlignment="1" applyProtection="1">
      <alignment horizontal="left" vertical="top" wrapText="1"/>
    </xf>
    <xf numFmtId="0" fontId="5" fillId="0" borderId="0" xfId="10" applyFont="1" applyFill="1" applyAlignment="1" applyProtection="1">
      <alignment vertical="top" wrapText="1"/>
    </xf>
    <xf numFmtId="0" fontId="6" fillId="0" borderId="0" xfId="10" applyFont="1" applyFill="1" applyAlignment="1">
      <alignment vertical="top" wrapText="1"/>
    </xf>
    <xf numFmtId="164" fontId="5" fillId="0" borderId="0" xfId="1" applyFont="1" applyFill="1" applyBorder="1" applyAlignment="1">
      <alignment horizontal="right"/>
    </xf>
    <xf numFmtId="0" fontId="5" fillId="0" borderId="0" xfId="2" applyNumberFormat="1" applyFont="1" applyFill="1" applyBorder="1" applyAlignment="1">
      <alignment horizontal="right"/>
    </xf>
    <xf numFmtId="0" fontId="5" fillId="0" borderId="0" xfId="2" applyNumberFormat="1" applyFont="1" applyFill="1" applyBorder="1"/>
    <xf numFmtId="0" fontId="5" fillId="0" borderId="0" xfId="1" applyNumberFormat="1" applyFont="1" applyFill="1" applyBorder="1" applyAlignment="1">
      <alignment horizontal="right"/>
    </xf>
    <xf numFmtId="0" fontId="5" fillId="0" borderId="0" xfId="9" applyFont="1" applyFill="1" applyBorder="1" applyAlignment="1" applyProtection="1">
      <alignment horizontal="left" vertical="top" wrapText="1"/>
    </xf>
    <xf numFmtId="0" fontId="5" fillId="0" borderId="0" xfId="9" applyFont="1" applyFill="1" applyBorder="1" applyAlignment="1" applyProtection="1">
      <alignment horizontal="right" vertical="top" wrapText="1"/>
    </xf>
    <xf numFmtId="0" fontId="5" fillId="0" borderId="1" xfId="8" applyFont="1" applyFill="1" applyBorder="1" applyAlignment="1" applyProtection="1">
      <alignment horizontal="left"/>
    </xf>
    <xf numFmtId="0" fontId="5" fillId="0" borderId="1" xfId="8" applyNumberFormat="1" applyFont="1" applyFill="1" applyBorder="1" applyProtection="1"/>
    <xf numFmtId="0" fontId="5" fillId="0" borderId="0" xfId="8" applyFont="1" applyFill="1" applyBorder="1" applyAlignment="1" applyProtection="1">
      <alignment horizontal="left"/>
    </xf>
    <xf numFmtId="0" fontId="5" fillId="0" borderId="1" xfId="9" applyFont="1" applyFill="1" applyBorder="1" applyAlignment="1" applyProtection="1">
      <alignment horizontal="left" vertical="top" wrapText="1"/>
    </xf>
    <xf numFmtId="0" fontId="5" fillId="0" borderId="1" xfId="9" applyFont="1" applyFill="1" applyBorder="1" applyAlignment="1" applyProtection="1">
      <alignment horizontal="right" vertical="top" wrapText="1"/>
    </xf>
    <xf numFmtId="0" fontId="5" fillId="0" borderId="1" xfId="8" applyNumberFormat="1" applyFont="1" applyFill="1" applyBorder="1" applyAlignment="1" applyProtection="1">
      <alignment horizontal="right"/>
    </xf>
    <xf numFmtId="0" fontId="5" fillId="0" borderId="1" xfId="8" applyNumberFormat="1" applyFont="1" applyFill="1" applyBorder="1" applyAlignment="1" applyProtection="1">
      <alignment vertical="center" wrapText="1"/>
    </xf>
    <xf numFmtId="0" fontId="5" fillId="0" borderId="0" xfId="2" quotePrefix="1" applyNumberFormat="1" applyFont="1" applyFill="1" applyBorder="1" applyAlignment="1">
      <alignment horizontal="right"/>
    </xf>
    <xf numFmtId="49" fontId="5" fillId="0" borderId="0" xfId="2" applyNumberFormat="1" applyFont="1" applyFill="1" applyBorder="1" applyAlignment="1">
      <alignment horizontal="right"/>
    </xf>
    <xf numFmtId="0" fontId="5" fillId="0" borderId="0" xfId="4" applyFont="1" applyFill="1" applyBorder="1" applyAlignment="1" applyProtection="1">
      <alignment horizontal="left" vertical="top" wrapText="1"/>
    </xf>
    <xf numFmtId="0" fontId="5" fillId="0" borderId="0" xfId="11" applyFont="1" applyFill="1" applyBorder="1" applyAlignment="1" applyProtection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6" fillId="0" borderId="0" xfId="2" applyFont="1" applyFill="1" applyBorder="1" applyAlignment="1" applyProtection="1">
      <alignment horizontal="center" vertical="top"/>
    </xf>
    <xf numFmtId="0" fontId="6" fillId="0" borderId="0" xfId="2" applyFont="1" applyFill="1" applyAlignment="1" applyProtection="1">
      <alignment horizontal="center" vertical="top"/>
    </xf>
    <xf numFmtId="0" fontId="5" fillId="0" borderId="0" xfId="2" applyFont="1" applyFill="1" applyAlignment="1">
      <alignment vertical="top"/>
    </xf>
    <xf numFmtId="0" fontId="5" fillId="0" borderId="0" xfId="2" applyFont="1" applyFill="1" applyAlignment="1" applyProtection="1"/>
    <xf numFmtId="0" fontId="5" fillId="0" borderId="0" xfId="2" applyFont="1" applyFill="1" applyAlignment="1" applyProtection="1">
      <alignment horizontal="center" vertical="top"/>
    </xf>
    <xf numFmtId="0" fontId="5" fillId="0" borderId="0" xfId="2" applyFont="1" applyFill="1" applyAlignment="1" applyProtection="1">
      <alignment horizontal="left" vertical="top"/>
    </xf>
    <xf numFmtId="0" fontId="5" fillId="0" borderId="2" xfId="9" applyFont="1" applyFill="1" applyBorder="1" applyAlignment="1" applyProtection="1">
      <alignment horizontal="left" vertical="top" wrapText="1"/>
    </xf>
    <xf numFmtId="0" fontId="5" fillId="0" borderId="2" xfId="9" applyFont="1" applyFill="1" applyBorder="1" applyAlignment="1" applyProtection="1">
      <alignment horizontal="right" vertical="top" wrapText="1"/>
    </xf>
    <xf numFmtId="167" fontId="5" fillId="0" borderId="0" xfId="2" applyNumberFormat="1" applyFont="1" applyFill="1" applyBorder="1" applyAlignment="1">
      <alignment horizontal="right" vertical="top" wrapText="1"/>
    </xf>
    <xf numFmtId="0" fontId="5" fillId="0" borderId="1" xfId="2" applyFont="1" applyFill="1" applyBorder="1" applyAlignment="1">
      <alignment vertical="top" wrapText="1"/>
    </xf>
    <xf numFmtId="167" fontId="5" fillId="0" borderId="1" xfId="2" applyNumberFormat="1" applyFont="1" applyFill="1" applyBorder="1" applyAlignment="1">
      <alignment horizontal="right" vertical="top" wrapText="1"/>
    </xf>
    <xf numFmtId="0" fontId="5" fillId="0" borderId="1" xfId="2" applyFont="1" applyFill="1" applyBorder="1" applyAlignment="1" applyProtection="1">
      <alignment horizontal="left" vertical="top" wrapText="1"/>
    </xf>
    <xf numFmtId="0" fontId="5" fillId="0" borderId="0" xfId="7" applyFont="1" applyFill="1" applyAlignment="1" applyProtection="1">
      <alignment horizontal="left" vertical="top" wrapText="1"/>
    </xf>
    <xf numFmtId="170" fontId="5" fillId="0" borderId="0" xfId="2" applyNumberFormat="1" applyFont="1" applyFill="1" applyBorder="1" applyAlignment="1">
      <alignment horizontal="right" vertical="top" wrapText="1"/>
    </xf>
    <xf numFmtId="171" fontId="5" fillId="0" borderId="0" xfId="2" applyNumberFormat="1" applyFont="1" applyFill="1" applyBorder="1" applyAlignment="1">
      <alignment horizontal="right" vertical="top" wrapText="1"/>
    </xf>
    <xf numFmtId="49" fontId="5" fillId="0" borderId="0" xfId="11" applyNumberFormat="1" applyFont="1" applyFill="1" applyBorder="1" applyAlignment="1">
      <alignment horizontal="right" vertical="top" wrapText="1"/>
    </xf>
    <xf numFmtId="0" fontId="5" fillId="0" borderId="0" xfId="2" applyFont="1" applyFill="1" applyBorder="1" applyAlignment="1" applyProtection="1">
      <alignment horizontal="left" vertical="top"/>
    </xf>
    <xf numFmtId="49" fontId="5" fillId="0" borderId="0" xfId="10" applyNumberFormat="1" applyFont="1" applyFill="1" applyBorder="1" applyAlignment="1">
      <alignment horizontal="right" vertical="top" wrapText="1"/>
    </xf>
    <xf numFmtId="0" fontId="5" fillId="0" borderId="0" xfId="10" applyFont="1" applyFill="1" applyBorder="1" applyAlignment="1">
      <alignment horizontal="right" vertical="top" wrapText="1"/>
    </xf>
    <xf numFmtId="0" fontId="5" fillId="0" borderId="1" xfId="10" applyFont="1" applyFill="1" applyBorder="1" applyAlignment="1">
      <alignment vertical="top" wrapText="1"/>
    </xf>
    <xf numFmtId="0" fontId="5" fillId="0" borderId="0" xfId="3" applyFont="1" applyFill="1" applyBorder="1" applyAlignment="1" applyProtection="1">
      <alignment horizontal="left" vertical="top" wrapText="1"/>
    </xf>
    <xf numFmtId="49" fontId="5" fillId="0" borderId="1" xfId="11" applyNumberFormat="1" applyFont="1" applyFill="1" applyBorder="1" applyAlignment="1">
      <alignment horizontal="right" vertical="top" wrapText="1"/>
    </xf>
    <xf numFmtId="0" fontId="5" fillId="0" borderId="1" xfId="4" applyFont="1" applyFill="1" applyBorder="1" applyAlignment="1" applyProtection="1">
      <alignment horizontal="left" vertical="top" wrapText="1"/>
    </xf>
    <xf numFmtId="0" fontId="5" fillId="0" borderId="0" xfId="9" applyFont="1" applyFill="1" applyBorder="1" applyAlignment="1" applyProtection="1">
      <alignment vertical="top"/>
    </xf>
    <xf numFmtId="0" fontId="5" fillId="0" borderId="0" xfId="6" applyFont="1" applyFill="1" applyBorder="1" applyAlignment="1">
      <alignment horizontal="left" vertical="top" wrapText="1"/>
    </xf>
    <xf numFmtId="0" fontId="5" fillId="0" borderId="0" xfId="6" applyFont="1" applyFill="1" applyBorder="1" applyAlignment="1">
      <alignment horizontal="right" vertical="top" wrapText="1"/>
    </xf>
    <xf numFmtId="0" fontId="5" fillId="0" borderId="0" xfId="6" applyFont="1" applyFill="1" applyBorder="1" applyAlignment="1">
      <alignment vertical="top" wrapText="1"/>
    </xf>
    <xf numFmtId="172" fontId="5" fillId="0" borderId="0" xfId="2" applyNumberFormat="1" applyFont="1" applyFill="1" applyBorder="1" applyAlignment="1">
      <alignment vertical="top" wrapText="1"/>
    </xf>
    <xf numFmtId="0" fontId="5" fillId="0" borderId="0" xfId="2" applyFont="1" applyFill="1" applyBorder="1" applyAlignment="1">
      <alignment vertical="top"/>
    </xf>
    <xf numFmtId="0" fontId="5" fillId="0" borderId="0" xfId="2" applyFont="1" applyFill="1" applyBorder="1" applyAlignment="1">
      <alignment horizontal="right" vertical="top"/>
    </xf>
    <xf numFmtId="0" fontId="8" fillId="0" borderId="0" xfId="2" applyFont="1" applyFill="1" applyAlignment="1">
      <alignment vertical="top"/>
    </xf>
    <xf numFmtId="0" fontId="5" fillId="0" borderId="0" xfId="2" applyFont="1" applyFill="1" applyAlignment="1">
      <alignment horizontal="center" vertical="top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0" xfId="8" applyFont="1" applyFill="1" applyBorder="1" applyAlignment="1" applyProtection="1">
      <alignment horizontal="left" vertical="top"/>
    </xf>
    <xf numFmtId="166" fontId="5" fillId="0" borderId="1" xfId="2" applyNumberFormat="1" applyFont="1" applyFill="1" applyBorder="1" applyAlignment="1">
      <alignment vertical="top" wrapText="1"/>
    </xf>
    <xf numFmtId="0" fontId="5" fillId="0" borderId="1" xfId="11" applyFont="1" applyFill="1" applyBorder="1" applyAlignment="1" applyProtection="1">
      <alignment horizontal="left" vertical="top" wrapText="1"/>
    </xf>
    <xf numFmtId="168" fontId="6" fillId="0" borderId="1" xfId="2" applyNumberFormat="1" applyFont="1" applyFill="1" applyBorder="1" applyAlignment="1">
      <alignment vertical="top" wrapText="1"/>
    </xf>
    <xf numFmtId="0" fontId="6" fillId="0" borderId="1" xfId="2" applyFont="1" applyFill="1" applyBorder="1" applyAlignment="1" applyProtection="1">
      <alignment horizontal="left" vertical="top" wrapText="1"/>
    </xf>
    <xf numFmtId="0" fontId="5" fillId="0" borderId="2" xfId="8" applyNumberFormat="1" applyFont="1" applyFill="1" applyBorder="1" applyAlignment="1" applyProtection="1">
      <alignment horizontal="right" vertical="top" wrapText="1"/>
    </xf>
    <xf numFmtId="0" fontId="5" fillId="0" borderId="0" xfId="9" applyFont="1" applyFill="1" applyAlignment="1" applyProtection="1">
      <alignment horizontal="right" vertical="top"/>
    </xf>
    <xf numFmtId="0" fontId="5" fillId="0" borderId="0" xfId="8" applyNumberFormat="1" applyFont="1" applyFill="1" applyBorder="1" applyAlignment="1" applyProtection="1">
      <alignment horizontal="left"/>
    </xf>
    <xf numFmtId="0" fontId="5" fillId="0" borderId="2" xfId="8" applyNumberFormat="1" applyFont="1" applyFill="1" applyBorder="1" applyAlignment="1" applyProtection="1">
      <alignment vertical="top"/>
    </xf>
    <xf numFmtId="0" fontId="5" fillId="0" borderId="0" xfId="8" applyNumberFormat="1" applyFont="1" applyFill="1" applyBorder="1" applyAlignment="1" applyProtection="1">
      <alignment horizontal="left" vertical="top"/>
    </xf>
    <xf numFmtId="0" fontId="5" fillId="0" borderId="0" xfId="1" applyNumberFormat="1" applyFont="1" applyFill="1" applyAlignment="1">
      <alignment horizontal="right" wrapText="1"/>
    </xf>
    <xf numFmtId="0" fontId="5" fillId="0" borderId="3" xfId="10" applyNumberFormat="1" applyFont="1" applyFill="1" applyBorder="1" applyAlignment="1" applyProtection="1">
      <alignment horizontal="right" wrapText="1"/>
    </xf>
    <xf numFmtId="0" fontId="5" fillId="0" borderId="0" xfId="10" applyNumberFormat="1" applyFont="1" applyFill="1" applyAlignment="1" applyProtection="1">
      <alignment horizontal="right" wrapText="1"/>
    </xf>
  </cellXfs>
  <cellStyles count="12">
    <cellStyle name="Comma" xfId="1" builtinId="3"/>
    <cellStyle name="Normal" xfId="0" builtinId="0"/>
    <cellStyle name="Normal_budget 2004-05_2.6.04" xfId="2"/>
    <cellStyle name="Normal_budget 2004-05_2.6.04_Dem40" xfId="3"/>
    <cellStyle name="Normal_budget 2004-05_2.6.04_Dem40 2" xfId="4"/>
    <cellStyle name="Normal_BUDGET FOR  03-04" xfId="5"/>
    <cellStyle name="Normal_BUDGET FOR  03-04..." xfId="6"/>
    <cellStyle name="Normal_budget for 03-04" xfId="7"/>
    <cellStyle name="Normal_BUDGET-2000" xfId="8"/>
    <cellStyle name="Normal_budgetDocNIC02-03" xfId="9"/>
    <cellStyle name="Normal_DEMAND17" xfId="10"/>
    <cellStyle name="Normal_DEMAND17 2" xfId="11"/>
  </cellStyles>
  <dxfs count="0"/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82.12.3\Budget%20Documents\Budget%20Documents\Budget%20Documents\Budget%20Documents\Budget%20Documents\Budget%20Documents\Budget%20Documents\Budget%20Documents\Budget%20Documents\Budget%20Documents\$Budgets%202002%20onward$\$Bud2018$\Dem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82.12.3\Budget%20Documents\Budget%20Documents\Budget%20Documents\Budget%20Documents\Budget%20Documents\Budget%20Documents\Budget%20Documents\Budget%20Documents\Budget%20Documents\Budget%20Documents\$Budgets%202002%20onward$\$Bud2018$\Dem2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m18"/>
      <sheetName val="DEMAND18"/>
      <sheetName val="Sheet1"/>
      <sheetName val="Sheet2"/>
      <sheetName val="Sheet3"/>
      <sheetName val="dem15"/>
      <sheetName val="dem185"/>
      <sheetName val="dem19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m21"/>
      <sheetName val="Sheet1"/>
      <sheetName val="Sheet2"/>
      <sheetName val="Sheet3"/>
      <sheetName val="dem22"/>
      <sheetName val="DEMAND21"/>
      <sheetName val="dem15"/>
      <sheetName val="dem2"/>
    </sheetNames>
    <sheetDataSet>
      <sheetData sheetId="0" refreshError="1"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 transitionEntry="1" codeName="Sheet1"/>
  <dimension ref="A1:J257"/>
  <sheetViews>
    <sheetView tabSelected="1" view="pageBreakPreview" zoomScaleNormal="145" zoomScaleSheetLayoutView="100" workbookViewId="0">
      <selection activeCell="A220" sqref="A220:XFD280"/>
    </sheetView>
  </sheetViews>
  <sheetFormatPr defaultColWidth="8.88671875" defaultRowHeight="13.2"/>
  <cols>
    <col min="1" max="1" width="6.5546875" style="5" customWidth="1"/>
    <col min="2" max="2" width="8.21875" style="5" customWidth="1"/>
    <col min="3" max="3" width="40.77734375" style="94" customWidth="1"/>
    <col min="4" max="4" width="11.77734375" style="13" customWidth="1"/>
    <col min="5" max="5" width="9.77734375" style="13" customWidth="1"/>
    <col min="6" max="6" width="11.21875" style="4" customWidth="1"/>
    <col min="7" max="7" width="9.44140625" style="4" customWidth="1"/>
    <col min="8" max="8" width="10.88671875" style="13" customWidth="1"/>
    <col min="9" max="9" width="8.88671875" style="13" customWidth="1"/>
    <col min="10" max="10" width="13.77734375" style="4" customWidth="1"/>
    <col min="11" max="16384" width="8.88671875" style="4"/>
  </cols>
  <sheetData>
    <row r="1" spans="1:10">
      <c r="A1" s="1"/>
      <c r="B1" s="1"/>
      <c r="C1" s="92"/>
      <c r="D1" s="2"/>
      <c r="E1" s="2" t="s">
        <v>54</v>
      </c>
      <c r="F1" s="3"/>
      <c r="G1" s="3"/>
      <c r="H1" s="2"/>
      <c r="I1" s="2"/>
      <c r="J1" s="3"/>
    </row>
    <row r="2" spans="1:10">
      <c r="A2" s="1"/>
      <c r="B2" s="1"/>
      <c r="C2" s="92"/>
      <c r="D2" s="2"/>
      <c r="E2" s="2" t="s">
        <v>78</v>
      </c>
      <c r="F2" s="3"/>
      <c r="G2" s="3"/>
      <c r="H2" s="2"/>
      <c r="I2" s="2"/>
      <c r="J2" s="3"/>
    </row>
    <row r="3" spans="1:10">
      <c r="C3" s="93"/>
      <c r="D3" s="6"/>
      <c r="E3" s="6"/>
      <c r="F3" s="7"/>
      <c r="G3" s="7"/>
      <c r="H3" s="6"/>
      <c r="I3" s="6"/>
      <c r="J3" s="7"/>
    </row>
    <row r="4" spans="1:10">
      <c r="D4" s="8" t="s">
        <v>64</v>
      </c>
      <c r="E4" s="9">
        <v>3452</v>
      </c>
      <c r="F4" s="10" t="s">
        <v>0</v>
      </c>
      <c r="G4" s="11"/>
      <c r="H4" s="12"/>
      <c r="I4" s="12"/>
      <c r="J4" s="11"/>
    </row>
    <row r="5" spans="1:10">
      <c r="D5" s="8" t="s">
        <v>65</v>
      </c>
      <c r="G5" s="11"/>
      <c r="H5" s="12"/>
      <c r="I5" s="12"/>
      <c r="J5" s="11"/>
    </row>
    <row r="6" spans="1:10">
      <c r="D6" s="8" t="s">
        <v>66</v>
      </c>
      <c r="E6" s="9">
        <v>5452</v>
      </c>
      <c r="F6" s="10" t="s">
        <v>1</v>
      </c>
      <c r="G6" s="11"/>
      <c r="H6" s="12"/>
      <c r="I6" s="12"/>
      <c r="J6" s="11"/>
    </row>
    <row r="7" spans="1:10">
      <c r="D7" s="8"/>
      <c r="E7" s="9"/>
      <c r="F7" s="10"/>
      <c r="G7" s="11"/>
      <c r="H7" s="12"/>
      <c r="I7" s="12"/>
      <c r="J7" s="11"/>
    </row>
    <row r="8" spans="1:10">
      <c r="A8" s="95" t="s">
        <v>189</v>
      </c>
      <c r="C8" s="96"/>
      <c r="D8" s="12"/>
      <c r="E8" s="12"/>
      <c r="F8" s="11"/>
      <c r="G8" s="11"/>
      <c r="H8" s="12"/>
      <c r="I8" s="12"/>
      <c r="J8" s="11"/>
    </row>
    <row r="9" spans="1:10">
      <c r="A9" s="94"/>
      <c r="D9" s="14"/>
      <c r="E9" s="15" t="s">
        <v>60</v>
      </c>
      <c r="F9" s="15" t="s">
        <v>61</v>
      </c>
      <c r="G9" s="15" t="s">
        <v>4</v>
      </c>
      <c r="H9" s="15"/>
      <c r="J9" s="13"/>
    </row>
    <row r="10" spans="1:10">
      <c r="A10" s="94"/>
      <c r="D10" s="2" t="s">
        <v>2</v>
      </c>
      <c r="E10" s="2">
        <f>J123</f>
        <v>373090</v>
      </c>
      <c r="F10" s="2">
        <f>J215</f>
        <v>249462</v>
      </c>
      <c r="G10" s="2">
        <f>F10+E10</f>
        <v>622552</v>
      </c>
      <c r="H10" s="2"/>
      <c r="J10" s="13"/>
    </row>
    <row r="11" spans="1:10">
      <c r="A11" s="94"/>
      <c r="D11" s="16"/>
      <c r="E11" s="2"/>
      <c r="F11" s="2"/>
      <c r="G11" s="2"/>
      <c r="J11" s="13"/>
    </row>
    <row r="12" spans="1:10">
      <c r="A12" s="95" t="s">
        <v>59</v>
      </c>
      <c r="C12" s="97"/>
      <c r="F12" s="13"/>
      <c r="G12" s="13"/>
      <c r="J12" s="13"/>
    </row>
    <row r="13" spans="1:10">
      <c r="A13" s="78"/>
      <c r="B13" s="79"/>
      <c r="C13" s="80"/>
      <c r="D13" s="81"/>
      <c r="E13" s="81"/>
      <c r="F13" s="81"/>
      <c r="G13" s="81"/>
      <c r="H13" s="81"/>
      <c r="I13" s="18"/>
      <c r="J13" s="19" t="s">
        <v>113</v>
      </c>
    </row>
    <row r="14" spans="1:10" s="20" customFormat="1" ht="13.2" customHeight="1">
      <c r="A14" s="98"/>
      <c r="B14" s="99"/>
      <c r="C14" s="125"/>
      <c r="D14" s="133" t="s">
        <v>208</v>
      </c>
      <c r="E14" s="133"/>
      <c r="F14" s="134" t="s">
        <v>209</v>
      </c>
      <c r="G14" s="134"/>
      <c r="H14" s="134" t="s">
        <v>210</v>
      </c>
      <c r="I14" s="134"/>
      <c r="J14" s="130" t="s">
        <v>158</v>
      </c>
    </row>
    <row r="15" spans="1:10" s="20" customFormat="1">
      <c r="A15" s="78"/>
      <c r="B15" s="79"/>
      <c r="C15" s="82" t="s">
        <v>3</v>
      </c>
      <c r="D15" s="132" t="s">
        <v>211</v>
      </c>
      <c r="E15" s="132"/>
      <c r="F15" s="132" t="s">
        <v>212</v>
      </c>
      <c r="G15" s="132"/>
      <c r="H15" s="132" t="s">
        <v>213</v>
      </c>
      <c r="I15" s="132"/>
      <c r="J15" s="131" t="s">
        <v>190</v>
      </c>
    </row>
    <row r="16" spans="1:10" s="20" customFormat="1">
      <c r="A16" s="83"/>
      <c r="B16" s="84"/>
      <c r="C16" s="80"/>
      <c r="D16" s="85"/>
      <c r="E16" s="85"/>
      <c r="F16" s="85"/>
      <c r="G16" s="85"/>
      <c r="H16" s="85"/>
      <c r="I16" s="85"/>
      <c r="J16" s="86"/>
    </row>
    <row r="17" spans="1:10">
      <c r="C17" s="21" t="s">
        <v>5</v>
      </c>
      <c r="D17" s="22"/>
      <c r="E17" s="22"/>
      <c r="F17" s="22"/>
      <c r="G17" s="23"/>
      <c r="H17" s="22"/>
      <c r="I17" s="22"/>
      <c r="J17" s="22"/>
    </row>
    <row r="18" spans="1:10">
      <c r="A18" s="5" t="s">
        <v>6</v>
      </c>
      <c r="B18" s="24">
        <v>3452</v>
      </c>
      <c r="C18" s="21" t="s">
        <v>0</v>
      </c>
      <c r="F18" s="13"/>
      <c r="G18" s="13"/>
      <c r="J18" s="13"/>
    </row>
    <row r="19" spans="1:10">
      <c r="A19" s="1"/>
      <c r="B19" s="25">
        <v>1</v>
      </c>
      <c r="C19" s="26" t="s">
        <v>7</v>
      </c>
      <c r="F19" s="13"/>
      <c r="G19" s="13"/>
      <c r="J19" s="13"/>
    </row>
    <row r="20" spans="1:10">
      <c r="A20" s="1"/>
      <c r="B20" s="27">
        <v>1.101</v>
      </c>
      <c r="C20" s="21" t="s">
        <v>8</v>
      </c>
      <c r="F20" s="13"/>
      <c r="G20" s="13"/>
      <c r="J20" s="13"/>
    </row>
    <row r="21" spans="1:10">
      <c r="A21" s="1"/>
      <c r="B21" s="1">
        <v>60</v>
      </c>
      <c r="C21" s="28" t="s">
        <v>9</v>
      </c>
      <c r="F21" s="13"/>
      <c r="G21" s="13"/>
      <c r="J21" s="13"/>
    </row>
    <row r="22" spans="1:10">
      <c r="A22" s="1"/>
      <c r="B22" s="1">
        <v>38</v>
      </c>
      <c r="C22" s="28" t="s">
        <v>21</v>
      </c>
      <c r="D22" s="29"/>
      <c r="E22" s="29"/>
      <c r="F22" s="29"/>
      <c r="G22" s="29"/>
      <c r="H22" s="29"/>
      <c r="I22" s="29"/>
      <c r="J22" s="30"/>
    </row>
    <row r="23" spans="1:10">
      <c r="A23" s="1"/>
      <c r="B23" s="100" t="s">
        <v>22</v>
      </c>
      <c r="C23" s="28" t="s">
        <v>12</v>
      </c>
      <c r="D23" s="135">
        <v>4725</v>
      </c>
      <c r="E23" s="31"/>
      <c r="F23" s="135">
        <v>6480</v>
      </c>
      <c r="G23" s="31"/>
      <c r="H23" s="135">
        <v>6480</v>
      </c>
      <c r="I23" s="31"/>
      <c r="J23" s="30">
        <v>9797</v>
      </c>
    </row>
    <row r="24" spans="1:10">
      <c r="A24" s="1"/>
      <c r="B24" s="100" t="s">
        <v>23</v>
      </c>
      <c r="C24" s="28" t="s">
        <v>14</v>
      </c>
      <c r="D24" s="135">
        <v>84</v>
      </c>
      <c r="E24" s="31"/>
      <c r="F24" s="135">
        <v>95</v>
      </c>
      <c r="G24" s="31"/>
      <c r="H24" s="29">
        <v>95</v>
      </c>
      <c r="I24" s="31"/>
      <c r="J24" s="30">
        <v>71</v>
      </c>
    </row>
    <row r="25" spans="1:10">
      <c r="A25" s="1"/>
      <c r="B25" s="100" t="s">
        <v>24</v>
      </c>
      <c r="C25" s="28" t="s">
        <v>16</v>
      </c>
      <c r="D25" s="135">
        <v>210</v>
      </c>
      <c r="E25" s="31"/>
      <c r="F25" s="135">
        <v>210</v>
      </c>
      <c r="G25" s="31"/>
      <c r="H25" s="29">
        <v>210</v>
      </c>
      <c r="I25" s="31"/>
      <c r="J25" s="30">
        <v>158</v>
      </c>
    </row>
    <row r="26" spans="1:10">
      <c r="A26" s="1" t="s">
        <v>4</v>
      </c>
      <c r="B26" s="1">
        <v>38</v>
      </c>
      <c r="C26" s="28" t="s">
        <v>21</v>
      </c>
      <c r="D26" s="32">
        <f t="shared" ref="D26:H26" si="0">SUM(D23:D25)</f>
        <v>5019</v>
      </c>
      <c r="E26" s="34"/>
      <c r="F26" s="32">
        <f t="shared" si="0"/>
        <v>6785</v>
      </c>
      <c r="G26" s="34"/>
      <c r="H26" s="33">
        <f t="shared" si="0"/>
        <v>6785</v>
      </c>
      <c r="I26" s="34"/>
      <c r="J26" s="33">
        <v>10026</v>
      </c>
    </row>
    <row r="27" spans="1:10">
      <c r="A27" s="1"/>
      <c r="B27" s="1"/>
      <c r="C27" s="28"/>
      <c r="D27" s="35"/>
      <c r="E27" s="36"/>
      <c r="F27" s="37"/>
      <c r="G27" s="36"/>
      <c r="H27" s="36"/>
      <c r="I27" s="36"/>
      <c r="J27" s="36"/>
    </row>
    <row r="28" spans="1:10">
      <c r="A28" s="1"/>
      <c r="B28" s="1">
        <v>39</v>
      </c>
      <c r="C28" s="28" t="s">
        <v>25</v>
      </c>
      <c r="D28" s="35"/>
      <c r="E28" s="36"/>
      <c r="F28" s="36"/>
      <c r="G28" s="36"/>
      <c r="H28" s="36"/>
      <c r="I28" s="36"/>
      <c r="J28" s="38"/>
    </row>
    <row r="29" spans="1:10">
      <c r="A29" s="1"/>
      <c r="B29" s="100" t="s">
        <v>26</v>
      </c>
      <c r="C29" s="28" t="s">
        <v>12</v>
      </c>
      <c r="D29" s="37">
        <v>1252</v>
      </c>
      <c r="E29" s="35"/>
      <c r="F29" s="37">
        <v>1548</v>
      </c>
      <c r="G29" s="35"/>
      <c r="H29" s="37">
        <v>1548</v>
      </c>
      <c r="I29" s="35"/>
      <c r="J29" s="38">
        <v>1780</v>
      </c>
    </row>
    <row r="30" spans="1:10">
      <c r="A30" s="1"/>
      <c r="B30" s="100" t="s">
        <v>27</v>
      </c>
      <c r="C30" s="28" t="s">
        <v>14</v>
      </c>
      <c r="D30" s="135">
        <v>35</v>
      </c>
      <c r="E30" s="31"/>
      <c r="F30" s="37">
        <v>35</v>
      </c>
      <c r="G30" s="31"/>
      <c r="H30" s="37">
        <v>35</v>
      </c>
      <c r="I30" s="31"/>
      <c r="J30" s="30">
        <v>26</v>
      </c>
    </row>
    <row r="31" spans="1:10">
      <c r="A31" s="1"/>
      <c r="B31" s="100" t="s">
        <v>28</v>
      </c>
      <c r="C31" s="28" t="s">
        <v>16</v>
      </c>
      <c r="D31" s="135">
        <v>145</v>
      </c>
      <c r="E31" s="31"/>
      <c r="F31" s="37">
        <v>145</v>
      </c>
      <c r="G31" s="31"/>
      <c r="H31" s="36">
        <v>145</v>
      </c>
      <c r="I31" s="31"/>
      <c r="J31" s="30">
        <v>109</v>
      </c>
    </row>
    <row r="32" spans="1:10">
      <c r="A32" s="1" t="s">
        <v>4</v>
      </c>
      <c r="B32" s="1">
        <v>39</v>
      </c>
      <c r="C32" s="28" t="s">
        <v>25</v>
      </c>
      <c r="D32" s="32">
        <f t="shared" ref="D32:H32" si="1">SUM(D29:D31)</f>
        <v>1432</v>
      </c>
      <c r="E32" s="34"/>
      <c r="F32" s="32">
        <f t="shared" si="1"/>
        <v>1728</v>
      </c>
      <c r="G32" s="34"/>
      <c r="H32" s="33">
        <f t="shared" si="1"/>
        <v>1728</v>
      </c>
      <c r="I32" s="34"/>
      <c r="J32" s="33">
        <v>1915</v>
      </c>
    </row>
    <row r="33" spans="1:10">
      <c r="A33" s="1"/>
      <c r="B33" s="1"/>
      <c r="C33" s="28"/>
      <c r="D33" s="36"/>
      <c r="E33" s="36"/>
      <c r="F33" s="36"/>
      <c r="G33" s="36"/>
      <c r="H33" s="36"/>
      <c r="I33" s="36"/>
      <c r="J33" s="36"/>
    </row>
    <row r="34" spans="1:10">
      <c r="A34" s="1"/>
      <c r="B34" s="1">
        <v>40</v>
      </c>
      <c r="C34" s="28" t="s">
        <v>29</v>
      </c>
      <c r="D34" s="36"/>
      <c r="E34" s="36"/>
      <c r="F34" s="36"/>
      <c r="G34" s="36"/>
      <c r="H34" s="36"/>
      <c r="I34" s="36"/>
      <c r="J34" s="36"/>
    </row>
    <row r="35" spans="1:10">
      <c r="A35" s="1"/>
      <c r="B35" s="100" t="s">
        <v>30</v>
      </c>
      <c r="C35" s="28" t="s">
        <v>12</v>
      </c>
      <c r="D35" s="29">
        <v>5184</v>
      </c>
      <c r="E35" s="31"/>
      <c r="F35" s="37">
        <v>4432</v>
      </c>
      <c r="G35" s="31"/>
      <c r="H35" s="36">
        <v>4432</v>
      </c>
      <c r="I35" s="31"/>
      <c r="J35" s="39">
        <v>5097</v>
      </c>
    </row>
    <row r="36" spans="1:10">
      <c r="A36" s="1"/>
      <c r="B36" s="100" t="s">
        <v>31</v>
      </c>
      <c r="C36" s="28" t="s">
        <v>14</v>
      </c>
      <c r="D36" s="37">
        <v>20</v>
      </c>
      <c r="E36" s="35"/>
      <c r="F36" s="37">
        <v>20</v>
      </c>
      <c r="G36" s="35"/>
      <c r="H36" s="36">
        <v>20</v>
      </c>
      <c r="I36" s="35"/>
      <c r="J36" s="40">
        <v>15</v>
      </c>
    </row>
    <row r="37" spans="1:10">
      <c r="A37" s="101"/>
      <c r="B37" s="102" t="s">
        <v>32</v>
      </c>
      <c r="C37" s="103" t="s">
        <v>16</v>
      </c>
      <c r="D37" s="56">
        <v>300</v>
      </c>
      <c r="E37" s="57"/>
      <c r="F37" s="56">
        <v>300</v>
      </c>
      <c r="G37" s="57"/>
      <c r="H37" s="66">
        <v>300</v>
      </c>
      <c r="I37" s="57"/>
      <c r="J37" s="48">
        <v>225</v>
      </c>
    </row>
    <row r="38" spans="1:10">
      <c r="A38" s="1" t="s">
        <v>4</v>
      </c>
      <c r="B38" s="1">
        <v>40</v>
      </c>
      <c r="C38" s="28" t="s">
        <v>29</v>
      </c>
      <c r="D38" s="66">
        <f t="shared" ref="D38:H38" si="2">SUM(D35:D37)</f>
        <v>5504</v>
      </c>
      <c r="E38" s="57"/>
      <c r="F38" s="56">
        <f t="shared" si="2"/>
        <v>4752</v>
      </c>
      <c r="G38" s="57"/>
      <c r="H38" s="66">
        <f t="shared" si="2"/>
        <v>4752</v>
      </c>
      <c r="I38" s="57"/>
      <c r="J38" s="56">
        <v>5337</v>
      </c>
    </row>
    <row r="39" spans="1:10">
      <c r="A39" s="1"/>
      <c r="B39" s="1"/>
      <c r="C39" s="28"/>
      <c r="D39" s="36"/>
      <c r="E39" s="35"/>
      <c r="F39" s="37"/>
      <c r="G39" s="35"/>
      <c r="H39" s="36"/>
      <c r="I39" s="35"/>
      <c r="J39" s="37"/>
    </row>
    <row r="40" spans="1:10">
      <c r="A40" s="1"/>
      <c r="B40" s="1">
        <v>44</v>
      </c>
      <c r="C40" s="28" t="s">
        <v>10</v>
      </c>
      <c r="D40" s="41"/>
      <c r="E40" s="41"/>
      <c r="F40" s="41"/>
      <c r="G40" s="41"/>
      <c r="H40" s="41"/>
      <c r="I40" s="41"/>
      <c r="J40" s="41"/>
    </row>
    <row r="41" spans="1:10">
      <c r="A41" s="1"/>
      <c r="B41" s="100" t="s">
        <v>11</v>
      </c>
      <c r="C41" s="28" t="s">
        <v>12</v>
      </c>
      <c r="D41" s="36">
        <v>47794</v>
      </c>
      <c r="E41" s="52"/>
      <c r="F41" s="37">
        <v>23430</v>
      </c>
      <c r="G41" s="52"/>
      <c r="H41" s="36">
        <v>23430</v>
      </c>
      <c r="I41" s="52"/>
      <c r="J41" s="38">
        <v>133427</v>
      </c>
    </row>
    <row r="42" spans="1:10">
      <c r="A42" s="1"/>
      <c r="B42" s="100" t="s">
        <v>203</v>
      </c>
      <c r="C42" s="28" t="s">
        <v>204</v>
      </c>
      <c r="D42" s="35">
        <v>0</v>
      </c>
      <c r="E42" s="52"/>
      <c r="F42" s="35">
        <v>0</v>
      </c>
      <c r="G42" s="52"/>
      <c r="H42" s="35">
        <v>0</v>
      </c>
      <c r="I42" s="52"/>
      <c r="J42" s="38">
        <v>24759</v>
      </c>
    </row>
    <row r="43" spans="1:10">
      <c r="A43" s="1"/>
      <c r="B43" s="100" t="s">
        <v>13</v>
      </c>
      <c r="C43" s="28" t="s">
        <v>14</v>
      </c>
      <c r="D43" s="37">
        <v>230</v>
      </c>
      <c r="E43" s="52"/>
      <c r="F43" s="37">
        <v>230</v>
      </c>
      <c r="G43" s="52"/>
      <c r="H43" s="36">
        <v>230</v>
      </c>
      <c r="I43" s="52"/>
      <c r="J43" s="38">
        <v>173</v>
      </c>
    </row>
    <row r="44" spans="1:10">
      <c r="A44" s="1"/>
      <c r="B44" s="100" t="s">
        <v>15</v>
      </c>
      <c r="C44" s="28" t="s">
        <v>16</v>
      </c>
      <c r="D44" s="13">
        <v>3770</v>
      </c>
      <c r="E44" s="31"/>
      <c r="F44" s="135">
        <v>3772</v>
      </c>
      <c r="G44" s="31"/>
      <c r="H44" s="29">
        <v>3772</v>
      </c>
      <c r="I44" s="31"/>
      <c r="J44" s="39">
        <v>4429</v>
      </c>
    </row>
    <row r="45" spans="1:10">
      <c r="A45" s="1"/>
      <c r="B45" s="100" t="s">
        <v>17</v>
      </c>
      <c r="C45" s="28" t="s">
        <v>18</v>
      </c>
      <c r="D45" s="135">
        <v>7919</v>
      </c>
      <c r="E45" s="31"/>
      <c r="F45" s="135">
        <v>20000</v>
      </c>
      <c r="G45" s="31"/>
      <c r="H45" s="135">
        <v>30000</v>
      </c>
      <c r="I45" s="31"/>
      <c r="J45" s="47">
        <v>0</v>
      </c>
    </row>
    <row r="46" spans="1:10" ht="26.4">
      <c r="A46" s="1"/>
      <c r="B46" s="51" t="s">
        <v>181</v>
      </c>
      <c r="C46" s="104" t="s">
        <v>220</v>
      </c>
      <c r="D46" s="31">
        <v>0</v>
      </c>
      <c r="E46" s="31"/>
      <c r="F46" s="135">
        <v>25000</v>
      </c>
      <c r="G46" s="31"/>
      <c r="H46" s="135">
        <v>25000</v>
      </c>
      <c r="I46" s="31"/>
      <c r="J46" s="39">
        <v>22141</v>
      </c>
    </row>
    <row r="47" spans="1:10">
      <c r="A47" s="1"/>
      <c r="B47" s="100" t="s">
        <v>19</v>
      </c>
      <c r="C47" s="28" t="s">
        <v>20</v>
      </c>
      <c r="D47" s="135">
        <v>8552</v>
      </c>
      <c r="E47" s="31"/>
      <c r="F47" s="135">
        <v>9500</v>
      </c>
      <c r="G47" s="31"/>
      <c r="H47" s="135">
        <v>9500</v>
      </c>
      <c r="I47" s="31"/>
      <c r="J47" s="47">
        <v>0</v>
      </c>
    </row>
    <row r="48" spans="1:10">
      <c r="A48" s="1" t="s">
        <v>4</v>
      </c>
      <c r="B48" s="1">
        <v>44</v>
      </c>
      <c r="C48" s="28" t="s">
        <v>10</v>
      </c>
      <c r="D48" s="33">
        <f t="shared" ref="D48:H48" si="3">SUM(D41:D47)</f>
        <v>68265</v>
      </c>
      <c r="E48" s="34"/>
      <c r="F48" s="32">
        <f t="shared" si="3"/>
        <v>81932</v>
      </c>
      <c r="G48" s="34"/>
      <c r="H48" s="33">
        <f t="shared" si="3"/>
        <v>91932</v>
      </c>
      <c r="I48" s="34"/>
      <c r="J48" s="33">
        <v>184929</v>
      </c>
    </row>
    <row r="49" spans="1:10">
      <c r="A49" s="1" t="s">
        <v>4</v>
      </c>
      <c r="B49" s="1">
        <v>60</v>
      </c>
      <c r="C49" s="28" t="s">
        <v>9</v>
      </c>
      <c r="D49" s="42">
        <f t="shared" ref="D49:H49" si="4">D38+D32+D26+D48</f>
        <v>80220</v>
      </c>
      <c r="E49" s="43"/>
      <c r="F49" s="42">
        <f t="shared" si="4"/>
        <v>95197</v>
      </c>
      <c r="G49" s="43"/>
      <c r="H49" s="42">
        <f t="shared" si="4"/>
        <v>105197</v>
      </c>
      <c r="I49" s="43"/>
      <c r="J49" s="42">
        <v>202207</v>
      </c>
    </row>
    <row r="50" spans="1:10">
      <c r="A50" s="1" t="s">
        <v>4</v>
      </c>
      <c r="B50" s="27">
        <v>1.101</v>
      </c>
      <c r="C50" s="44" t="s">
        <v>8</v>
      </c>
      <c r="D50" s="42">
        <f t="shared" ref="D50:H50" si="5">D49</f>
        <v>80220</v>
      </c>
      <c r="E50" s="43"/>
      <c r="F50" s="45">
        <f t="shared" si="5"/>
        <v>95197</v>
      </c>
      <c r="G50" s="43"/>
      <c r="H50" s="42">
        <f t="shared" si="5"/>
        <v>105197</v>
      </c>
      <c r="I50" s="43"/>
      <c r="J50" s="42">
        <v>202207</v>
      </c>
    </row>
    <row r="51" spans="1:10">
      <c r="A51" s="1"/>
      <c r="B51" s="46"/>
      <c r="C51" s="44"/>
      <c r="D51" s="38"/>
      <c r="E51" s="38"/>
      <c r="F51" s="38"/>
      <c r="G51" s="38"/>
      <c r="H51" s="38"/>
      <c r="I51" s="38"/>
      <c r="J51" s="38"/>
    </row>
    <row r="52" spans="1:10" ht="15" customHeight="1">
      <c r="A52" s="1"/>
      <c r="B52" s="27">
        <v>1.1020000000000001</v>
      </c>
      <c r="C52" s="44" t="s">
        <v>33</v>
      </c>
      <c r="D52" s="29"/>
      <c r="E52" s="29"/>
      <c r="F52" s="29"/>
      <c r="G52" s="29"/>
      <c r="H52" s="29"/>
      <c r="I52" s="29"/>
      <c r="J52" s="29"/>
    </row>
    <row r="53" spans="1:10" ht="15" customHeight="1">
      <c r="A53" s="1"/>
      <c r="B53" s="1">
        <v>60</v>
      </c>
      <c r="C53" s="28" t="s">
        <v>9</v>
      </c>
      <c r="D53" s="29"/>
      <c r="E53" s="29"/>
      <c r="F53" s="29"/>
      <c r="G53" s="29"/>
      <c r="H53" s="29"/>
      <c r="I53" s="29"/>
      <c r="J53" s="29"/>
    </row>
    <row r="54" spans="1:10" ht="15" customHeight="1">
      <c r="A54" s="1"/>
      <c r="B54" s="1">
        <v>44</v>
      </c>
      <c r="C54" s="28" t="s">
        <v>10</v>
      </c>
      <c r="D54" s="29"/>
      <c r="E54" s="29"/>
      <c r="F54" s="29"/>
      <c r="G54" s="29"/>
      <c r="H54" s="29"/>
      <c r="I54" s="29"/>
      <c r="J54" s="29"/>
    </row>
    <row r="55" spans="1:10" ht="15" customHeight="1">
      <c r="A55" s="1"/>
      <c r="B55" s="100" t="s">
        <v>11</v>
      </c>
      <c r="C55" s="28" t="s">
        <v>12</v>
      </c>
      <c r="D55" s="29">
        <v>26871</v>
      </c>
      <c r="E55" s="47"/>
      <c r="F55" s="135">
        <v>48134</v>
      </c>
      <c r="G55" s="47"/>
      <c r="H55" s="29">
        <v>48134</v>
      </c>
      <c r="I55" s="47"/>
      <c r="J55" s="30">
        <v>55354</v>
      </c>
    </row>
    <row r="56" spans="1:10" ht="15" customHeight="1">
      <c r="A56" s="1"/>
      <c r="B56" s="100" t="s">
        <v>13</v>
      </c>
      <c r="C56" s="28" t="s">
        <v>14</v>
      </c>
      <c r="D56" s="135">
        <v>51</v>
      </c>
      <c r="E56" s="47"/>
      <c r="F56" s="135">
        <v>51</v>
      </c>
      <c r="G56" s="47"/>
      <c r="H56" s="29">
        <v>51</v>
      </c>
      <c r="I56" s="47"/>
      <c r="J56" s="30">
        <v>38</v>
      </c>
    </row>
    <row r="57" spans="1:10" ht="15" customHeight="1">
      <c r="A57" s="1"/>
      <c r="B57" s="100" t="s">
        <v>15</v>
      </c>
      <c r="C57" s="28" t="s">
        <v>16</v>
      </c>
      <c r="D57" s="135">
        <v>241</v>
      </c>
      <c r="E57" s="31"/>
      <c r="F57" s="135">
        <v>300</v>
      </c>
      <c r="G57" s="31"/>
      <c r="H57" s="29">
        <v>300</v>
      </c>
      <c r="I57" s="31"/>
      <c r="J57" s="39">
        <v>225</v>
      </c>
    </row>
    <row r="58" spans="1:10" ht="15" customHeight="1">
      <c r="A58" s="1" t="s">
        <v>4</v>
      </c>
      <c r="B58" s="1">
        <v>44</v>
      </c>
      <c r="C58" s="28" t="s">
        <v>10</v>
      </c>
      <c r="D58" s="42">
        <f t="shared" ref="D58:H58" si="6">SUM(D55:D57)</f>
        <v>27163</v>
      </c>
      <c r="E58" s="43"/>
      <c r="F58" s="45">
        <f t="shared" si="6"/>
        <v>48485</v>
      </c>
      <c r="G58" s="43"/>
      <c r="H58" s="42">
        <f t="shared" si="6"/>
        <v>48485</v>
      </c>
      <c r="I58" s="43"/>
      <c r="J58" s="42">
        <v>55617</v>
      </c>
    </row>
    <row r="59" spans="1:10">
      <c r="A59" s="1"/>
      <c r="B59" s="1"/>
      <c r="C59" s="28"/>
      <c r="D59" s="38"/>
      <c r="E59" s="38"/>
      <c r="F59" s="38"/>
      <c r="G59" s="38"/>
      <c r="H59" s="38"/>
      <c r="I59" s="38"/>
      <c r="J59" s="38"/>
    </row>
    <row r="60" spans="1:10">
      <c r="A60" s="1"/>
      <c r="B60" s="1">
        <v>46</v>
      </c>
      <c r="C60" s="28" t="s">
        <v>67</v>
      </c>
      <c r="D60" s="29"/>
      <c r="E60" s="29"/>
      <c r="F60" s="29"/>
      <c r="G60" s="29"/>
      <c r="H60" s="29"/>
      <c r="I60" s="29"/>
      <c r="J60" s="29"/>
    </row>
    <row r="61" spans="1:10">
      <c r="A61" s="1"/>
      <c r="B61" s="105" t="s">
        <v>34</v>
      </c>
      <c r="C61" s="28" t="s">
        <v>12</v>
      </c>
      <c r="D61" s="39">
        <v>3104</v>
      </c>
      <c r="E61" s="47"/>
      <c r="F61" s="39">
        <v>3977</v>
      </c>
      <c r="G61" s="47"/>
      <c r="H61" s="39">
        <v>3977</v>
      </c>
      <c r="I61" s="47"/>
      <c r="J61" s="30">
        <v>4574</v>
      </c>
    </row>
    <row r="62" spans="1:10">
      <c r="A62" s="1"/>
      <c r="B62" s="100" t="s">
        <v>35</v>
      </c>
      <c r="C62" s="28" t="s">
        <v>14</v>
      </c>
      <c r="D62" s="39">
        <v>31</v>
      </c>
      <c r="E62" s="47"/>
      <c r="F62" s="39">
        <v>31</v>
      </c>
      <c r="G62" s="47"/>
      <c r="H62" s="30">
        <v>31</v>
      </c>
      <c r="I62" s="47"/>
      <c r="J62" s="30">
        <v>23</v>
      </c>
    </row>
    <row r="63" spans="1:10">
      <c r="A63" s="1"/>
      <c r="B63" s="100" t="s">
        <v>36</v>
      </c>
      <c r="C63" s="28" t="s">
        <v>16</v>
      </c>
      <c r="D63" s="48">
        <v>1085</v>
      </c>
      <c r="E63" s="50"/>
      <c r="F63" s="48">
        <v>615</v>
      </c>
      <c r="G63" s="50"/>
      <c r="H63" s="49">
        <v>615</v>
      </c>
      <c r="I63" s="50"/>
      <c r="J63" s="50">
        <v>0</v>
      </c>
    </row>
    <row r="64" spans="1:10">
      <c r="A64" s="1" t="s">
        <v>4</v>
      </c>
      <c r="B64" s="1">
        <v>46</v>
      </c>
      <c r="C64" s="28" t="s">
        <v>67</v>
      </c>
      <c r="D64" s="49">
        <f t="shared" ref="D64:H64" si="7">SUM(D61:D63)</f>
        <v>4220</v>
      </c>
      <c r="E64" s="50"/>
      <c r="F64" s="48">
        <f t="shared" si="7"/>
        <v>4623</v>
      </c>
      <c r="G64" s="50"/>
      <c r="H64" s="49">
        <f t="shared" si="7"/>
        <v>4623</v>
      </c>
      <c r="I64" s="50"/>
      <c r="J64" s="49">
        <v>4597</v>
      </c>
    </row>
    <row r="65" spans="1:10">
      <c r="A65" s="1"/>
      <c r="B65" s="1"/>
      <c r="C65" s="28"/>
      <c r="D65" s="38"/>
      <c r="E65" s="38"/>
      <c r="F65" s="40"/>
      <c r="G65" s="38"/>
      <c r="H65" s="38"/>
      <c r="I65" s="38"/>
      <c r="J65" s="38"/>
    </row>
    <row r="66" spans="1:10">
      <c r="A66" s="1"/>
      <c r="B66" s="1">
        <v>48</v>
      </c>
      <c r="C66" s="28" t="s">
        <v>105</v>
      </c>
      <c r="D66" s="38"/>
      <c r="E66" s="38"/>
      <c r="F66" s="40"/>
      <c r="G66" s="38"/>
      <c r="H66" s="38"/>
      <c r="I66" s="38"/>
      <c r="J66" s="38"/>
    </row>
    <row r="67" spans="1:10">
      <c r="A67" s="1"/>
      <c r="B67" s="51" t="s">
        <v>110</v>
      </c>
      <c r="C67" s="28" t="s">
        <v>12</v>
      </c>
      <c r="D67" s="40">
        <v>4346</v>
      </c>
      <c r="E67" s="52"/>
      <c r="F67" s="40">
        <v>5564</v>
      </c>
      <c r="G67" s="52"/>
      <c r="H67" s="40">
        <v>5564</v>
      </c>
      <c r="I67" s="52"/>
      <c r="J67" s="30">
        <v>6399</v>
      </c>
    </row>
    <row r="68" spans="1:10">
      <c r="A68" s="101"/>
      <c r="B68" s="102" t="s">
        <v>106</v>
      </c>
      <c r="C68" s="103" t="s">
        <v>14</v>
      </c>
      <c r="D68" s="48">
        <v>31</v>
      </c>
      <c r="E68" s="50"/>
      <c r="F68" s="48">
        <v>31</v>
      </c>
      <c r="G68" s="50"/>
      <c r="H68" s="48">
        <v>31</v>
      </c>
      <c r="I68" s="50"/>
      <c r="J68" s="49">
        <v>23</v>
      </c>
    </row>
    <row r="69" spans="1:10">
      <c r="A69" s="1"/>
      <c r="B69" s="100" t="s">
        <v>107</v>
      </c>
      <c r="C69" s="28" t="s">
        <v>16</v>
      </c>
      <c r="D69" s="40">
        <v>501</v>
      </c>
      <c r="E69" s="52"/>
      <c r="F69" s="40">
        <v>501</v>
      </c>
      <c r="G69" s="52"/>
      <c r="H69" s="40">
        <v>501</v>
      </c>
      <c r="I69" s="52"/>
      <c r="J69" s="38">
        <v>376</v>
      </c>
    </row>
    <row r="70" spans="1:10">
      <c r="A70" s="1" t="s">
        <v>4</v>
      </c>
      <c r="B70" s="1">
        <v>48</v>
      </c>
      <c r="C70" s="28" t="s">
        <v>105</v>
      </c>
      <c r="D70" s="45">
        <f t="shared" ref="D70:H70" si="8">SUM(D67:D69)</f>
        <v>4878</v>
      </c>
      <c r="E70" s="43"/>
      <c r="F70" s="45">
        <f t="shared" si="8"/>
        <v>6096</v>
      </c>
      <c r="G70" s="43"/>
      <c r="H70" s="45">
        <f t="shared" si="8"/>
        <v>6096</v>
      </c>
      <c r="I70" s="43"/>
      <c r="J70" s="45">
        <v>6798</v>
      </c>
    </row>
    <row r="71" spans="1:10">
      <c r="A71" s="1" t="s">
        <v>4</v>
      </c>
      <c r="B71" s="1">
        <v>60</v>
      </c>
      <c r="C71" s="28" t="s">
        <v>9</v>
      </c>
      <c r="D71" s="49">
        <f t="shared" ref="D71:H71" si="9">D64+D58+D70</f>
        <v>36261</v>
      </c>
      <c r="E71" s="50"/>
      <c r="F71" s="49">
        <f t="shared" si="9"/>
        <v>59204</v>
      </c>
      <c r="G71" s="50"/>
      <c r="H71" s="49">
        <f t="shared" si="9"/>
        <v>59204</v>
      </c>
      <c r="I71" s="50"/>
      <c r="J71" s="49">
        <v>67012</v>
      </c>
    </row>
    <row r="72" spans="1:10">
      <c r="A72" s="1"/>
      <c r="B72" s="1"/>
      <c r="C72" s="28"/>
      <c r="D72" s="38"/>
      <c r="E72" s="38"/>
      <c r="F72" s="38"/>
      <c r="G72" s="38"/>
      <c r="H72" s="38"/>
      <c r="I72" s="38"/>
      <c r="J72" s="38"/>
    </row>
    <row r="73" spans="1:10">
      <c r="A73" s="1"/>
      <c r="B73" s="1">
        <v>61</v>
      </c>
      <c r="C73" s="28" t="s">
        <v>77</v>
      </c>
      <c r="D73" s="38"/>
      <c r="E73" s="38"/>
      <c r="F73" s="38"/>
      <c r="G73" s="38"/>
      <c r="H73" s="38"/>
      <c r="I73" s="38"/>
      <c r="J73" s="38"/>
    </row>
    <row r="74" spans="1:10">
      <c r="A74" s="1"/>
      <c r="B74" s="100" t="s">
        <v>37</v>
      </c>
      <c r="C74" s="1" t="s">
        <v>38</v>
      </c>
      <c r="D74" s="48">
        <v>13500</v>
      </c>
      <c r="E74" s="50"/>
      <c r="F74" s="48">
        <v>13500</v>
      </c>
      <c r="G74" s="50"/>
      <c r="H74" s="48">
        <v>13500</v>
      </c>
      <c r="I74" s="50"/>
      <c r="J74" s="48">
        <v>14850</v>
      </c>
    </row>
    <row r="75" spans="1:10">
      <c r="A75" s="1" t="s">
        <v>4</v>
      </c>
      <c r="B75" s="1">
        <v>61</v>
      </c>
      <c r="C75" s="28" t="s">
        <v>77</v>
      </c>
      <c r="D75" s="48">
        <f t="shared" ref="D75:H75" si="10">D74</f>
        <v>13500</v>
      </c>
      <c r="E75" s="50"/>
      <c r="F75" s="48">
        <f t="shared" si="10"/>
        <v>13500</v>
      </c>
      <c r="G75" s="50"/>
      <c r="H75" s="48">
        <f t="shared" si="10"/>
        <v>13500</v>
      </c>
      <c r="I75" s="50"/>
      <c r="J75" s="48">
        <v>14850</v>
      </c>
    </row>
    <row r="76" spans="1:10">
      <c r="A76" s="1"/>
      <c r="B76" s="1"/>
      <c r="C76" s="28"/>
      <c r="D76" s="40"/>
      <c r="E76" s="52"/>
      <c r="F76" s="40"/>
      <c r="G76" s="52"/>
      <c r="H76" s="40"/>
      <c r="I76" s="52"/>
      <c r="J76" s="40"/>
    </row>
    <row r="77" spans="1:10" ht="26.4">
      <c r="A77" s="1"/>
      <c r="B77" s="1">
        <v>62</v>
      </c>
      <c r="C77" s="28" t="s">
        <v>82</v>
      </c>
      <c r="D77" s="38"/>
      <c r="E77" s="38"/>
      <c r="F77" s="38"/>
      <c r="G77" s="38"/>
      <c r="H77" s="38"/>
      <c r="I77" s="38"/>
      <c r="J77" s="38"/>
    </row>
    <row r="78" spans="1:10">
      <c r="A78" s="1"/>
      <c r="B78" s="51" t="s">
        <v>76</v>
      </c>
      <c r="C78" s="1" t="s">
        <v>38</v>
      </c>
      <c r="D78" s="48">
        <v>6000</v>
      </c>
      <c r="E78" s="50"/>
      <c r="F78" s="48">
        <v>5000</v>
      </c>
      <c r="G78" s="50"/>
      <c r="H78" s="48">
        <v>5000</v>
      </c>
      <c r="I78" s="50"/>
      <c r="J78" s="48">
        <v>5500</v>
      </c>
    </row>
    <row r="79" spans="1:10" ht="26.4">
      <c r="A79" s="1" t="s">
        <v>4</v>
      </c>
      <c r="B79" s="1">
        <v>62</v>
      </c>
      <c r="C79" s="28" t="s">
        <v>82</v>
      </c>
      <c r="D79" s="48">
        <f t="shared" ref="D79:H79" si="11">D78</f>
        <v>6000</v>
      </c>
      <c r="E79" s="50"/>
      <c r="F79" s="48">
        <f t="shared" si="11"/>
        <v>5000</v>
      </c>
      <c r="G79" s="50"/>
      <c r="H79" s="48">
        <f t="shared" si="11"/>
        <v>5000</v>
      </c>
      <c r="I79" s="50"/>
      <c r="J79" s="48">
        <v>5500</v>
      </c>
    </row>
    <row r="80" spans="1:10">
      <c r="A80" s="1"/>
      <c r="B80" s="1"/>
      <c r="C80" s="28"/>
      <c r="D80" s="40"/>
      <c r="E80" s="52"/>
      <c r="F80" s="40"/>
      <c r="G80" s="52"/>
      <c r="H80" s="40"/>
      <c r="I80" s="52"/>
      <c r="J80" s="40"/>
    </row>
    <row r="81" spans="1:10" ht="26.4">
      <c r="A81" s="1"/>
      <c r="B81" s="1">
        <v>63</v>
      </c>
      <c r="C81" s="28" t="s">
        <v>139</v>
      </c>
      <c r="D81" s="40"/>
      <c r="E81" s="52"/>
      <c r="F81" s="40"/>
      <c r="G81" s="52"/>
      <c r="H81" s="40"/>
      <c r="I81" s="52"/>
      <c r="J81" s="40"/>
    </row>
    <row r="82" spans="1:10">
      <c r="A82" s="1"/>
      <c r="B82" s="51" t="s">
        <v>140</v>
      </c>
      <c r="C82" s="1" t="s">
        <v>38</v>
      </c>
      <c r="D82" s="48">
        <v>600</v>
      </c>
      <c r="E82" s="50"/>
      <c r="F82" s="50">
        <v>0</v>
      </c>
      <c r="G82" s="50"/>
      <c r="H82" s="50">
        <v>0</v>
      </c>
      <c r="I82" s="50"/>
      <c r="J82" s="50">
        <v>0</v>
      </c>
    </row>
    <row r="83" spans="1:10" ht="26.4">
      <c r="A83" s="1" t="s">
        <v>4</v>
      </c>
      <c r="B83" s="1">
        <v>63</v>
      </c>
      <c r="C83" s="28" t="s">
        <v>139</v>
      </c>
      <c r="D83" s="48">
        <f t="shared" ref="D83:H83" si="12">D82</f>
        <v>600</v>
      </c>
      <c r="E83" s="50"/>
      <c r="F83" s="50">
        <f t="shared" si="12"/>
        <v>0</v>
      </c>
      <c r="G83" s="50"/>
      <c r="H83" s="50">
        <f t="shared" si="12"/>
        <v>0</v>
      </c>
      <c r="I83" s="50"/>
      <c r="J83" s="50">
        <v>0</v>
      </c>
    </row>
    <row r="84" spans="1:10">
      <c r="A84" s="1" t="s">
        <v>4</v>
      </c>
      <c r="B84" s="27">
        <v>1.1020000000000001</v>
      </c>
      <c r="C84" s="44" t="s">
        <v>33</v>
      </c>
      <c r="D84" s="45">
        <f t="shared" ref="D84:H84" si="13">D75+D71+D79+D83</f>
        <v>56361</v>
      </c>
      <c r="E84" s="43"/>
      <c r="F84" s="45">
        <f t="shared" si="13"/>
        <v>77704</v>
      </c>
      <c r="G84" s="43"/>
      <c r="H84" s="45">
        <f t="shared" si="13"/>
        <v>77704</v>
      </c>
      <c r="I84" s="43"/>
      <c r="J84" s="45">
        <v>87362</v>
      </c>
    </row>
    <row r="85" spans="1:10">
      <c r="A85" s="1"/>
      <c r="B85" s="27"/>
      <c r="C85" s="44"/>
      <c r="D85" s="40"/>
      <c r="E85" s="40"/>
      <c r="F85" s="40"/>
      <c r="G85" s="40"/>
      <c r="H85" s="40"/>
      <c r="I85" s="40"/>
      <c r="J85" s="40"/>
    </row>
    <row r="86" spans="1:10">
      <c r="A86" s="1"/>
      <c r="B86" s="27">
        <v>1.103</v>
      </c>
      <c r="C86" s="44" t="s">
        <v>39</v>
      </c>
      <c r="D86" s="29"/>
      <c r="E86" s="29"/>
      <c r="F86" s="29"/>
      <c r="G86" s="29"/>
      <c r="H86" s="29"/>
      <c r="I86" s="29"/>
      <c r="J86" s="29"/>
    </row>
    <row r="87" spans="1:10" ht="26.4">
      <c r="A87" s="1"/>
      <c r="B87" s="1">
        <v>62</v>
      </c>
      <c r="C87" s="28" t="s">
        <v>221</v>
      </c>
      <c r="D87" s="29"/>
      <c r="E87" s="29"/>
      <c r="F87" s="29"/>
      <c r="G87" s="29"/>
      <c r="H87" s="29"/>
      <c r="I87" s="29"/>
      <c r="J87" s="29"/>
    </row>
    <row r="88" spans="1:10">
      <c r="A88" s="1"/>
      <c r="B88" s="1">
        <v>60</v>
      </c>
      <c r="C88" s="28" t="s">
        <v>40</v>
      </c>
      <c r="D88" s="29"/>
      <c r="E88" s="29"/>
      <c r="F88" s="29"/>
      <c r="G88" s="29"/>
      <c r="H88" s="29"/>
      <c r="I88" s="29"/>
      <c r="J88" s="29"/>
    </row>
    <row r="89" spans="1:10">
      <c r="A89" s="1"/>
      <c r="B89" s="106" t="s">
        <v>68</v>
      </c>
      <c r="C89" s="1" t="s">
        <v>20</v>
      </c>
      <c r="D89" s="40">
        <v>15150</v>
      </c>
      <c r="E89" s="52"/>
      <c r="F89" s="40">
        <v>60000</v>
      </c>
      <c r="G89" s="52"/>
      <c r="H89" s="38">
        <v>60000</v>
      </c>
      <c r="I89" s="52"/>
      <c r="J89" s="40">
        <v>17500</v>
      </c>
    </row>
    <row r="90" spans="1:10">
      <c r="A90" s="1"/>
      <c r="B90" s="106">
        <v>62.6051</v>
      </c>
      <c r="C90" s="1" t="s">
        <v>134</v>
      </c>
      <c r="D90" s="39">
        <v>870</v>
      </c>
      <c r="E90" s="47"/>
      <c r="F90" s="39">
        <v>1000</v>
      </c>
      <c r="G90" s="47"/>
      <c r="H90" s="39">
        <v>1000</v>
      </c>
      <c r="I90" s="47"/>
      <c r="J90" s="52">
        <v>0</v>
      </c>
    </row>
    <row r="91" spans="1:10">
      <c r="A91" s="1" t="s">
        <v>4</v>
      </c>
      <c r="B91" s="1">
        <v>60</v>
      </c>
      <c r="C91" s="28" t="s">
        <v>40</v>
      </c>
      <c r="D91" s="45">
        <f t="shared" ref="D91:H91" si="14">D89+D90</f>
        <v>16020</v>
      </c>
      <c r="E91" s="43"/>
      <c r="F91" s="45">
        <f t="shared" si="14"/>
        <v>61000</v>
      </c>
      <c r="G91" s="43"/>
      <c r="H91" s="42">
        <f t="shared" si="14"/>
        <v>61000</v>
      </c>
      <c r="I91" s="43"/>
      <c r="J91" s="45">
        <v>17500</v>
      </c>
    </row>
    <row r="92" spans="1:10" ht="26.4">
      <c r="A92" s="1" t="s">
        <v>4</v>
      </c>
      <c r="B92" s="1">
        <v>62</v>
      </c>
      <c r="C92" s="28" t="s">
        <v>221</v>
      </c>
      <c r="D92" s="48">
        <f t="shared" ref="D92:H93" si="15">D91</f>
        <v>16020</v>
      </c>
      <c r="E92" s="50"/>
      <c r="F92" s="48">
        <f t="shared" si="15"/>
        <v>61000</v>
      </c>
      <c r="G92" s="50"/>
      <c r="H92" s="49">
        <f t="shared" si="15"/>
        <v>61000</v>
      </c>
      <c r="I92" s="50"/>
      <c r="J92" s="48">
        <v>17500</v>
      </c>
    </row>
    <row r="93" spans="1:10">
      <c r="A93" s="1" t="s">
        <v>4</v>
      </c>
      <c r="B93" s="27">
        <v>1.103</v>
      </c>
      <c r="C93" s="44" t="s">
        <v>39</v>
      </c>
      <c r="D93" s="45">
        <f t="shared" si="15"/>
        <v>16020</v>
      </c>
      <c r="E93" s="43"/>
      <c r="F93" s="45">
        <f t="shared" si="15"/>
        <v>61000</v>
      </c>
      <c r="G93" s="43"/>
      <c r="H93" s="42">
        <f t="shared" si="15"/>
        <v>61000</v>
      </c>
      <c r="I93" s="43"/>
      <c r="J93" s="45">
        <v>17500</v>
      </c>
    </row>
    <row r="94" spans="1:10">
      <c r="A94" s="101" t="s">
        <v>4</v>
      </c>
      <c r="B94" s="126">
        <v>1</v>
      </c>
      <c r="C94" s="103" t="s">
        <v>7</v>
      </c>
      <c r="D94" s="42">
        <f t="shared" ref="D94:H94" si="16">D93+D84+D50</f>
        <v>152601</v>
      </c>
      <c r="E94" s="43"/>
      <c r="F94" s="45">
        <f t="shared" si="16"/>
        <v>233901</v>
      </c>
      <c r="G94" s="43"/>
      <c r="H94" s="42">
        <f t="shared" si="16"/>
        <v>243901</v>
      </c>
      <c r="I94" s="43"/>
      <c r="J94" s="42">
        <v>307069</v>
      </c>
    </row>
    <row r="95" spans="1:10">
      <c r="A95" s="1"/>
      <c r="B95" s="25"/>
      <c r="C95" s="28"/>
      <c r="D95" s="38"/>
      <c r="E95" s="53"/>
      <c r="F95" s="53"/>
      <c r="G95" s="53"/>
      <c r="H95" s="53"/>
      <c r="I95" s="53"/>
      <c r="J95" s="53"/>
    </row>
    <row r="96" spans="1:10">
      <c r="A96" s="1"/>
      <c r="B96" s="1">
        <v>80</v>
      </c>
      <c r="C96" s="28" t="s">
        <v>41</v>
      </c>
      <c r="D96" s="29"/>
      <c r="E96" s="36"/>
      <c r="F96" s="36"/>
      <c r="G96" s="36"/>
      <c r="H96" s="36"/>
      <c r="I96" s="36"/>
      <c r="J96" s="36"/>
    </row>
    <row r="97" spans="1:10">
      <c r="A97" s="1"/>
      <c r="B97" s="27">
        <v>80.001000000000005</v>
      </c>
      <c r="C97" s="44" t="s">
        <v>42</v>
      </c>
      <c r="D97" s="29"/>
      <c r="E97" s="29"/>
      <c r="F97" s="29"/>
      <c r="G97" s="29"/>
      <c r="H97" s="29"/>
      <c r="I97" s="29"/>
      <c r="J97" s="29"/>
    </row>
    <row r="98" spans="1:10">
      <c r="A98" s="1"/>
      <c r="B98" s="54">
        <v>0.44</v>
      </c>
      <c r="C98" s="28" t="s">
        <v>10</v>
      </c>
      <c r="D98" s="29"/>
      <c r="E98" s="29"/>
      <c r="F98" s="29"/>
      <c r="G98" s="29"/>
      <c r="H98" s="29"/>
      <c r="I98" s="29"/>
      <c r="J98" s="29"/>
    </row>
    <row r="99" spans="1:10">
      <c r="A99" s="1"/>
      <c r="B99" s="100" t="s">
        <v>43</v>
      </c>
      <c r="C99" s="28" t="s">
        <v>12</v>
      </c>
      <c r="D99" s="29">
        <v>24584</v>
      </c>
      <c r="E99" s="47"/>
      <c r="F99" s="135">
        <v>29964</v>
      </c>
      <c r="G99" s="47"/>
      <c r="H99" s="29">
        <v>29964</v>
      </c>
      <c r="I99" s="47"/>
      <c r="J99" s="30">
        <v>63608</v>
      </c>
    </row>
    <row r="100" spans="1:10">
      <c r="A100" s="1"/>
      <c r="B100" s="100" t="s">
        <v>44</v>
      </c>
      <c r="C100" s="28" t="s">
        <v>14</v>
      </c>
      <c r="D100" s="135">
        <v>160</v>
      </c>
      <c r="E100" s="47"/>
      <c r="F100" s="135">
        <v>160</v>
      </c>
      <c r="G100" s="47"/>
      <c r="H100" s="29">
        <v>160</v>
      </c>
      <c r="I100" s="47"/>
      <c r="J100" s="30">
        <v>120</v>
      </c>
    </row>
    <row r="101" spans="1:10">
      <c r="A101" s="1"/>
      <c r="B101" s="100" t="s">
        <v>45</v>
      </c>
      <c r="C101" s="28" t="s">
        <v>16</v>
      </c>
      <c r="D101" s="135">
        <v>3007</v>
      </c>
      <c r="E101" s="47"/>
      <c r="F101" s="135">
        <v>3057</v>
      </c>
      <c r="G101" s="47"/>
      <c r="H101" s="135">
        <v>3057</v>
      </c>
      <c r="I101" s="47"/>
      <c r="J101" s="30">
        <v>2293</v>
      </c>
    </row>
    <row r="102" spans="1:10">
      <c r="A102" s="1" t="s">
        <v>4</v>
      </c>
      <c r="B102" s="54">
        <v>0.44</v>
      </c>
      <c r="C102" s="28" t="s">
        <v>10</v>
      </c>
      <c r="D102" s="33">
        <f t="shared" ref="D102:H102" si="17">SUM(D99:D101)</f>
        <v>27751</v>
      </c>
      <c r="E102" s="34"/>
      <c r="F102" s="33">
        <f t="shared" si="17"/>
        <v>33181</v>
      </c>
      <c r="G102" s="34"/>
      <c r="H102" s="33">
        <f t="shared" si="17"/>
        <v>33181</v>
      </c>
      <c r="I102" s="34"/>
      <c r="J102" s="33">
        <v>66021</v>
      </c>
    </row>
    <row r="103" spans="1:10">
      <c r="A103" s="1" t="s">
        <v>4</v>
      </c>
      <c r="B103" s="27">
        <v>80.001000000000005</v>
      </c>
      <c r="C103" s="44" t="s">
        <v>42</v>
      </c>
      <c r="D103" s="42">
        <f t="shared" ref="D103:H103" si="18">D102</f>
        <v>27751</v>
      </c>
      <c r="E103" s="43"/>
      <c r="F103" s="45">
        <f t="shared" si="18"/>
        <v>33181</v>
      </c>
      <c r="G103" s="43"/>
      <c r="H103" s="42">
        <f t="shared" si="18"/>
        <v>33181</v>
      </c>
      <c r="I103" s="43"/>
      <c r="J103" s="42">
        <v>66021</v>
      </c>
    </row>
    <row r="104" spans="1:10">
      <c r="A104" s="1"/>
      <c r="B104" s="55"/>
      <c r="C104" s="44"/>
      <c r="D104" s="38"/>
      <c r="E104" s="38"/>
      <c r="F104" s="38"/>
      <c r="G104" s="38"/>
      <c r="H104" s="38"/>
      <c r="I104" s="38"/>
      <c r="J104" s="38"/>
    </row>
    <row r="105" spans="1:10">
      <c r="A105" s="1"/>
      <c r="B105" s="27">
        <v>80.103999999999999</v>
      </c>
      <c r="C105" s="44" t="s">
        <v>46</v>
      </c>
      <c r="D105" s="36"/>
      <c r="E105" s="36"/>
      <c r="F105" s="36"/>
      <c r="G105" s="36"/>
      <c r="H105" s="36"/>
      <c r="I105" s="36"/>
      <c r="J105" s="36"/>
    </row>
    <row r="106" spans="1:10">
      <c r="A106" s="1"/>
      <c r="B106" s="51">
        <v>63</v>
      </c>
      <c r="C106" s="28" t="s">
        <v>47</v>
      </c>
      <c r="D106" s="36"/>
      <c r="E106" s="36"/>
      <c r="F106" s="36"/>
      <c r="G106" s="36"/>
      <c r="H106" s="36"/>
      <c r="I106" s="36"/>
      <c r="J106" s="36"/>
    </row>
    <row r="107" spans="1:10">
      <c r="A107" s="1"/>
      <c r="B107" s="51" t="s">
        <v>191</v>
      </c>
      <c r="C107" s="28" t="s">
        <v>172</v>
      </c>
      <c r="D107" s="37">
        <v>3000</v>
      </c>
      <c r="E107" s="35"/>
      <c r="F107" s="35">
        <v>0</v>
      </c>
      <c r="G107" s="35"/>
      <c r="H107" s="35">
        <v>0</v>
      </c>
      <c r="I107" s="35"/>
      <c r="J107" s="35">
        <v>0</v>
      </c>
    </row>
    <row r="108" spans="1:10">
      <c r="A108" s="1"/>
      <c r="B108" s="51" t="s">
        <v>192</v>
      </c>
      <c r="C108" s="28" t="s">
        <v>173</v>
      </c>
      <c r="D108" s="37">
        <v>1000</v>
      </c>
      <c r="E108" s="35"/>
      <c r="F108" s="35">
        <v>0</v>
      </c>
      <c r="G108" s="35"/>
      <c r="H108" s="35">
        <v>0</v>
      </c>
      <c r="I108" s="35"/>
      <c r="J108" s="35">
        <v>0</v>
      </c>
    </row>
    <row r="109" spans="1:10">
      <c r="A109" s="1"/>
      <c r="B109" s="51" t="s">
        <v>193</v>
      </c>
      <c r="C109" s="28" t="s">
        <v>174</v>
      </c>
      <c r="D109" s="37">
        <v>1000</v>
      </c>
      <c r="E109" s="35"/>
      <c r="F109" s="36">
        <v>1000</v>
      </c>
      <c r="G109" s="35"/>
      <c r="H109" s="36">
        <v>1000</v>
      </c>
      <c r="I109" s="35"/>
      <c r="J109" s="35">
        <v>0</v>
      </c>
    </row>
    <row r="110" spans="1:10">
      <c r="A110" s="1"/>
      <c r="B110" s="51" t="s">
        <v>194</v>
      </c>
      <c r="C110" s="28" t="s">
        <v>175</v>
      </c>
      <c r="D110" s="37">
        <v>1000</v>
      </c>
      <c r="E110" s="35"/>
      <c r="F110" s="36">
        <v>1000</v>
      </c>
      <c r="G110" s="35"/>
      <c r="H110" s="36">
        <v>1500</v>
      </c>
      <c r="I110" s="35"/>
      <c r="J110" s="35">
        <v>0</v>
      </c>
    </row>
    <row r="111" spans="1:10">
      <c r="A111" s="1"/>
      <c r="B111" s="51" t="s">
        <v>195</v>
      </c>
      <c r="C111" s="28" t="s">
        <v>196</v>
      </c>
      <c r="D111" s="35">
        <v>0</v>
      </c>
      <c r="E111" s="35"/>
      <c r="F111" s="35">
        <v>0</v>
      </c>
      <c r="G111" s="35"/>
      <c r="H111" s="36">
        <v>2500</v>
      </c>
      <c r="I111" s="35"/>
      <c r="J111" s="35">
        <v>0</v>
      </c>
    </row>
    <row r="112" spans="1:10">
      <c r="A112" s="1"/>
      <c r="B112" s="51" t="s">
        <v>69</v>
      </c>
      <c r="C112" s="28" t="s">
        <v>62</v>
      </c>
      <c r="D112" s="37">
        <v>2500</v>
      </c>
      <c r="E112" s="35"/>
      <c r="F112" s="37">
        <v>2500</v>
      </c>
      <c r="G112" s="35"/>
      <c r="H112" s="37">
        <v>2500</v>
      </c>
      <c r="I112" s="35"/>
      <c r="J112" s="35">
        <v>0</v>
      </c>
    </row>
    <row r="113" spans="1:10">
      <c r="A113" s="1"/>
      <c r="B113" s="51" t="s">
        <v>70</v>
      </c>
      <c r="C113" s="28" t="s">
        <v>63</v>
      </c>
      <c r="D113" s="37">
        <v>12000</v>
      </c>
      <c r="E113" s="35"/>
      <c r="F113" s="37">
        <v>4000</v>
      </c>
      <c r="G113" s="35"/>
      <c r="H113" s="37">
        <v>4000</v>
      </c>
      <c r="I113" s="35"/>
      <c r="J113" s="35">
        <v>0</v>
      </c>
    </row>
    <row r="114" spans="1:10">
      <c r="A114" s="1"/>
      <c r="B114" s="51" t="s">
        <v>71</v>
      </c>
      <c r="C114" s="28" t="s">
        <v>72</v>
      </c>
      <c r="D114" s="37">
        <v>9837</v>
      </c>
      <c r="E114" s="35"/>
      <c r="F114" s="37">
        <v>5000</v>
      </c>
      <c r="G114" s="35"/>
      <c r="H114" s="37">
        <v>5000</v>
      </c>
      <c r="I114" s="35"/>
      <c r="J114" s="35">
        <v>0</v>
      </c>
    </row>
    <row r="115" spans="1:10">
      <c r="A115" s="1"/>
      <c r="B115" s="51" t="s">
        <v>80</v>
      </c>
      <c r="C115" s="28" t="s">
        <v>79</v>
      </c>
      <c r="D115" s="40">
        <v>2500</v>
      </c>
      <c r="E115" s="52"/>
      <c r="F115" s="52">
        <v>0</v>
      </c>
      <c r="G115" s="52"/>
      <c r="H115" s="52">
        <v>0</v>
      </c>
      <c r="I115" s="52"/>
      <c r="J115" s="35">
        <v>0</v>
      </c>
    </row>
    <row r="116" spans="1:10">
      <c r="A116" s="1"/>
      <c r="B116" s="51" t="s">
        <v>108</v>
      </c>
      <c r="C116" s="1" t="s">
        <v>118</v>
      </c>
      <c r="D116" s="40">
        <v>2500</v>
      </c>
      <c r="E116" s="52"/>
      <c r="F116" s="52">
        <v>0</v>
      </c>
      <c r="G116" s="52"/>
      <c r="H116" s="52">
        <v>0</v>
      </c>
      <c r="I116" s="52"/>
      <c r="J116" s="35">
        <v>0</v>
      </c>
    </row>
    <row r="117" spans="1:10">
      <c r="A117" s="1"/>
      <c r="B117" s="51" t="s">
        <v>115</v>
      </c>
      <c r="C117" s="1" t="s">
        <v>116</v>
      </c>
      <c r="D117" s="40">
        <v>10000</v>
      </c>
      <c r="E117" s="52"/>
      <c r="F117" s="40">
        <v>2500</v>
      </c>
      <c r="G117" s="52"/>
      <c r="H117" s="40">
        <v>2500</v>
      </c>
      <c r="I117" s="52"/>
      <c r="J117" s="35">
        <v>0</v>
      </c>
    </row>
    <row r="118" spans="1:10">
      <c r="A118" s="1"/>
      <c r="B118" s="51" t="s">
        <v>150</v>
      </c>
      <c r="C118" s="1" t="s">
        <v>151</v>
      </c>
      <c r="D118" s="48">
        <v>9000</v>
      </c>
      <c r="E118" s="50"/>
      <c r="F118" s="50">
        <v>0</v>
      </c>
      <c r="G118" s="50"/>
      <c r="H118" s="50">
        <v>0</v>
      </c>
      <c r="I118" s="50"/>
      <c r="J118" s="57">
        <v>0</v>
      </c>
    </row>
    <row r="119" spans="1:10">
      <c r="A119" s="1" t="s">
        <v>4</v>
      </c>
      <c r="B119" s="51">
        <v>63</v>
      </c>
      <c r="C119" s="28" t="s">
        <v>47</v>
      </c>
      <c r="D119" s="56">
        <f t="shared" ref="D119:H119" si="19">SUM(D107:D118)</f>
        <v>54337</v>
      </c>
      <c r="E119" s="57"/>
      <c r="F119" s="56">
        <f t="shared" si="19"/>
        <v>16000</v>
      </c>
      <c r="G119" s="57"/>
      <c r="H119" s="56">
        <f t="shared" si="19"/>
        <v>19000</v>
      </c>
      <c r="I119" s="57"/>
      <c r="J119" s="57">
        <v>0</v>
      </c>
    </row>
    <row r="120" spans="1:10">
      <c r="A120" s="1" t="s">
        <v>4</v>
      </c>
      <c r="B120" s="27">
        <v>80.103999999999999</v>
      </c>
      <c r="C120" s="44" t="s">
        <v>46</v>
      </c>
      <c r="D120" s="49">
        <f t="shared" ref="D120:H120" si="20">D119</f>
        <v>54337</v>
      </c>
      <c r="E120" s="50"/>
      <c r="F120" s="49">
        <f t="shared" si="20"/>
        <v>16000</v>
      </c>
      <c r="G120" s="50"/>
      <c r="H120" s="49">
        <f t="shared" si="20"/>
        <v>19000</v>
      </c>
      <c r="I120" s="50"/>
      <c r="J120" s="50">
        <v>0</v>
      </c>
    </row>
    <row r="121" spans="1:10">
      <c r="A121" s="1" t="s">
        <v>4</v>
      </c>
      <c r="B121" s="1">
        <v>80</v>
      </c>
      <c r="C121" s="28" t="s">
        <v>41</v>
      </c>
      <c r="D121" s="49">
        <f t="shared" ref="D121:H121" si="21">D120+D103</f>
        <v>82088</v>
      </c>
      <c r="E121" s="50"/>
      <c r="F121" s="49">
        <f t="shared" si="21"/>
        <v>49181</v>
      </c>
      <c r="G121" s="50"/>
      <c r="H121" s="49">
        <f t="shared" si="21"/>
        <v>52181</v>
      </c>
      <c r="I121" s="50"/>
      <c r="J121" s="49">
        <v>66021</v>
      </c>
    </row>
    <row r="122" spans="1:10" s="58" customFormat="1">
      <c r="A122" s="1" t="s">
        <v>4</v>
      </c>
      <c r="B122" s="46">
        <v>3452</v>
      </c>
      <c r="C122" s="44" t="s">
        <v>0</v>
      </c>
      <c r="D122" s="38">
        <f t="shared" ref="D122:H122" si="22">D121+D94</f>
        <v>234689</v>
      </c>
      <c r="E122" s="52"/>
      <c r="F122" s="38">
        <f t="shared" si="22"/>
        <v>283082</v>
      </c>
      <c r="G122" s="52"/>
      <c r="H122" s="38">
        <f t="shared" si="22"/>
        <v>296082</v>
      </c>
      <c r="I122" s="52"/>
      <c r="J122" s="38">
        <v>373090</v>
      </c>
    </row>
    <row r="123" spans="1:10">
      <c r="A123" s="59" t="s">
        <v>4</v>
      </c>
      <c r="B123" s="59"/>
      <c r="C123" s="60" t="s">
        <v>5</v>
      </c>
      <c r="D123" s="42">
        <f t="shared" ref="D123:H123" si="23">D122</f>
        <v>234689</v>
      </c>
      <c r="E123" s="43"/>
      <c r="F123" s="42">
        <f t="shared" si="23"/>
        <v>283082</v>
      </c>
      <c r="G123" s="43"/>
      <c r="H123" s="42">
        <f t="shared" si="23"/>
        <v>296082</v>
      </c>
      <c r="I123" s="43"/>
      <c r="J123" s="42">
        <v>373090</v>
      </c>
    </row>
    <row r="124" spans="1:10">
      <c r="A124" s="1"/>
      <c r="B124" s="1"/>
      <c r="C124" s="44"/>
      <c r="D124" s="38"/>
      <c r="E124" s="38"/>
      <c r="F124" s="38"/>
      <c r="G124" s="38"/>
      <c r="H124" s="38"/>
      <c r="I124" s="38"/>
      <c r="J124" s="38"/>
    </row>
    <row r="125" spans="1:10">
      <c r="A125" s="1"/>
      <c r="B125" s="1"/>
      <c r="C125" s="44" t="s">
        <v>48</v>
      </c>
      <c r="D125" s="36"/>
      <c r="E125" s="36"/>
      <c r="F125" s="38"/>
      <c r="G125" s="36"/>
      <c r="H125" s="38"/>
      <c r="I125" s="36"/>
      <c r="J125" s="38"/>
    </row>
    <row r="126" spans="1:10">
      <c r="A126" s="1" t="s">
        <v>6</v>
      </c>
      <c r="B126" s="46">
        <v>5452</v>
      </c>
      <c r="C126" s="44" t="s">
        <v>1</v>
      </c>
      <c r="D126" s="38"/>
      <c r="E126" s="38"/>
      <c r="F126" s="38"/>
      <c r="G126" s="38"/>
      <c r="H126" s="38"/>
      <c r="I126" s="38"/>
      <c r="J126" s="38"/>
    </row>
    <row r="127" spans="1:10">
      <c r="A127" s="1"/>
      <c r="B127" s="25">
        <v>1</v>
      </c>
      <c r="C127" s="28" t="s">
        <v>7</v>
      </c>
      <c r="D127" s="29"/>
      <c r="E127" s="29"/>
      <c r="F127" s="29"/>
      <c r="G127" s="29"/>
      <c r="H127" s="29"/>
      <c r="I127" s="29"/>
      <c r="J127" s="29"/>
    </row>
    <row r="128" spans="1:10" s="62" customFormat="1">
      <c r="A128" s="61"/>
      <c r="B128" s="27">
        <v>1.101</v>
      </c>
      <c r="C128" s="44" t="s">
        <v>8</v>
      </c>
      <c r="D128" s="29"/>
      <c r="E128" s="29"/>
      <c r="F128" s="29"/>
      <c r="G128" s="29"/>
      <c r="H128" s="29"/>
      <c r="I128" s="29"/>
      <c r="J128" s="29"/>
    </row>
    <row r="129" spans="1:10" s="63" customFormat="1">
      <c r="A129" s="61"/>
      <c r="B129" s="25">
        <v>60</v>
      </c>
      <c r="C129" s="28" t="s">
        <v>49</v>
      </c>
      <c r="D129" s="36"/>
      <c r="E129" s="36"/>
      <c r="F129" s="36"/>
      <c r="G129" s="36"/>
      <c r="H129" s="36"/>
      <c r="I129" s="36"/>
      <c r="J129" s="36"/>
    </row>
    <row r="130" spans="1:10" s="63" customFormat="1" ht="26.4">
      <c r="A130" s="61"/>
      <c r="B130" s="107" t="s">
        <v>159</v>
      </c>
      <c r="C130" s="28" t="s">
        <v>160</v>
      </c>
      <c r="D130" s="37">
        <v>70000</v>
      </c>
      <c r="E130" s="35"/>
      <c r="F130" s="37">
        <v>50000</v>
      </c>
      <c r="G130" s="35"/>
      <c r="H130" s="36">
        <v>50000</v>
      </c>
      <c r="I130" s="35"/>
      <c r="J130" s="52">
        <v>0</v>
      </c>
    </row>
    <row r="131" spans="1:10" s="63" customFormat="1">
      <c r="A131" s="61"/>
      <c r="B131" s="107" t="s">
        <v>161</v>
      </c>
      <c r="C131" s="108" t="s">
        <v>162</v>
      </c>
      <c r="D131" s="37">
        <f>17167+3</f>
        <v>17170</v>
      </c>
      <c r="E131" s="35"/>
      <c r="F131" s="37">
        <v>20000</v>
      </c>
      <c r="G131" s="35"/>
      <c r="H131" s="36">
        <v>20000</v>
      </c>
      <c r="I131" s="35"/>
      <c r="J131" s="52">
        <v>0</v>
      </c>
    </row>
    <row r="132" spans="1:10" s="63" customFormat="1" ht="26.4">
      <c r="A132" s="61"/>
      <c r="B132" s="107" t="s">
        <v>163</v>
      </c>
      <c r="C132" s="28" t="s">
        <v>185</v>
      </c>
      <c r="D132" s="37">
        <v>70000</v>
      </c>
      <c r="E132" s="35"/>
      <c r="F132" s="37">
        <v>50000</v>
      </c>
      <c r="G132" s="35"/>
      <c r="H132" s="36">
        <v>50000</v>
      </c>
      <c r="I132" s="35"/>
      <c r="J132" s="52">
        <v>0</v>
      </c>
    </row>
    <row r="133" spans="1:10" s="63" customFormat="1">
      <c r="A133" s="61"/>
      <c r="B133" s="107" t="s">
        <v>164</v>
      </c>
      <c r="C133" s="28" t="s">
        <v>165</v>
      </c>
      <c r="D133" s="37">
        <v>4109</v>
      </c>
      <c r="E133" s="35"/>
      <c r="F133" s="35">
        <v>0</v>
      </c>
      <c r="G133" s="35"/>
      <c r="H133" s="35">
        <v>0</v>
      </c>
      <c r="I133" s="35"/>
      <c r="J133" s="52">
        <v>0</v>
      </c>
    </row>
    <row r="134" spans="1:10" s="63" customFormat="1" ht="26.4">
      <c r="A134" s="61"/>
      <c r="B134" s="107" t="s">
        <v>166</v>
      </c>
      <c r="C134" s="28" t="s">
        <v>167</v>
      </c>
      <c r="D134" s="37">
        <v>10000</v>
      </c>
      <c r="E134" s="35"/>
      <c r="F134" s="37">
        <v>10000</v>
      </c>
      <c r="G134" s="35"/>
      <c r="H134" s="36">
        <v>10000</v>
      </c>
      <c r="I134" s="35"/>
      <c r="J134" s="52">
        <v>0</v>
      </c>
    </row>
    <row r="135" spans="1:10" s="63" customFormat="1">
      <c r="A135" s="61"/>
      <c r="B135" s="107" t="s">
        <v>168</v>
      </c>
      <c r="C135" s="28" t="s">
        <v>169</v>
      </c>
      <c r="D135" s="37">
        <v>1271</v>
      </c>
      <c r="E135" s="35"/>
      <c r="F135" s="37">
        <v>7000</v>
      </c>
      <c r="G135" s="35"/>
      <c r="H135" s="36">
        <v>7000</v>
      </c>
      <c r="I135" s="35"/>
      <c r="J135" s="52">
        <v>0</v>
      </c>
    </row>
    <row r="136" spans="1:10" s="63" customFormat="1">
      <c r="A136" s="61"/>
      <c r="B136" s="107" t="s">
        <v>170</v>
      </c>
      <c r="C136" s="28" t="s">
        <v>171</v>
      </c>
      <c r="D136" s="37">
        <v>2163</v>
      </c>
      <c r="E136" s="35"/>
      <c r="F136" s="35">
        <v>0</v>
      </c>
      <c r="G136" s="35"/>
      <c r="H136" s="35">
        <v>0</v>
      </c>
      <c r="I136" s="35"/>
      <c r="J136" s="52">
        <v>0</v>
      </c>
    </row>
    <row r="137" spans="1:10" s="62" customFormat="1">
      <c r="A137" s="61"/>
      <c r="B137" s="109" t="s">
        <v>50</v>
      </c>
      <c r="C137" s="28" t="s">
        <v>51</v>
      </c>
      <c r="D137" s="37">
        <v>23251</v>
      </c>
      <c r="E137" s="35"/>
      <c r="F137" s="35">
        <v>0</v>
      </c>
      <c r="G137" s="35"/>
      <c r="H137" s="35">
        <v>0</v>
      </c>
      <c r="I137" s="35"/>
      <c r="J137" s="52">
        <v>0</v>
      </c>
    </row>
    <row r="138" spans="1:10" s="62" customFormat="1">
      <c r="A138" s="110"/>
      <c r="B138" s="109" t="s">
        <v>114</v>
      </c>
      <c r="C138" s="28" t="s">
        <v>111</v>
      </c>
      <c r="D138" s="37">
        <v>48812</v>
      </c>
      <c r="E138" s="35"/>
      <c r="F138" s="37">
        <v>20000</v>
      </c>
      <c r="G138" s="35"/>
      <c r="H138" s="37">
        <v>20000</v>
      </c>
      <c r="I138" s="35"/>
      <c r="J138" s="52">
        <v>0</v>
      </c>
    </row>
    <row r="139" spans="1:10" s="62" customFormat="1">
      <c r="A139" s="61"/>
      <c r="B139" s="109" t="s">
        <v>57</v>
      </c>
      <c r="C139" s="28" t="s">
        <v>58</v>
      </c>
      <c r="D139" s="37">
        <v>40000</v>
      </c>
      <c r="E139" s="35"/>
      <c r="F139" s="37">
        <v>20000</v>
      </c>
      <c r="G139" s="35"/>
      <c r="H139" s="37">
        <v>21788</v>
      </c>
      <c r="I139" s="35"/>
      <c r="J139" s="52">
        <v>0</v>
      </c>
    </row>
    <row r="140" spans="1:10" s="62" customFormat="1" ht="26.4">
      <c r="A140" s="61"/>
      <c r="B140" s="109" t="s">
        <v>135</v>
      </c>
      <c r="C140" s="28" t="s">
        <v>137</v>
      </c>
      <c r="D140" s="135">
        <v>3800</v>
      </c>
      <c r="E140" s="31"/>
      <c r="F140" s="31">
        <v>0</v>
      </c>
      <c r="G140" s="31"/>
      <c r="H140" s="31">
        <v>0</v>
      </c>
      <c r="I140" s="31"/>
      <c r="J140" s="47">
        <v>0</v>
      </c>
    </row>
    <row r="141" spans="1:10" s="62" customFormat="1">
      <c r="A141" s="61"/>
      <c r="B141" s="109" t="s">
        <v>136</v>
      </c>
      <c r="C141" s="28" t="s">
        <v>138</v>
      </c>
      <c r="D141" s="37">
        <v>6800</v>
      </c>
      <c r="E141" s="35"/>
      <c r="F141" s="37">
        <v>7500</v>
      </c>
      <c r="G141" s="35"/>
      <c r="H141" s="37">
        <v>7500</v>
      </c>
      <c r="I141" s="35"/>
      <c r="J141" s="52">
        <v>0</v>
      </c>
    </row>
    <row r="142" spans="1:10" s="62" customFormat="1">
      <c r="A142" s="61"/>
      <c r="B142" s="109" t="s">
        <v>147</v>
      </c>
      <c r="C142" s="28" t="s">
        <v>149</v>
      </c>
      <c r="D142" s="135">
        <v>29989</v>
      </c>
      <c r="E142" s="31"/>
      <c r="F142" s="31">
        <v>0</v>
      </c>
      <c r="G142" s="31"/>
      <c r="H142" s="31">
        <v>0</v>
      </c>
      <c r="I142" s="31"/>
      <c r="J142" s="47">
        <v>0</v>
      </c>
    </row>
    <row r="143" spans="1:10" s="62" customFormat="1">
      <c r="A143" s="61"/>
      <c r="B143" s="109" t="s">
        <v>148</v>
      </c>
      <c r="C143" s="28" t="s">
        <v>157</v>
      </c>
      <c r="D143" s="135">
        <v>1180</v>
      </c>
      <c r="E143" s="31"/>
      <c r="F143" s="31">
        <v>0</v>
      </c>
      <c r="G143" s="31"/>
      <c r="H143" s="31">
        <v>0</v>
      </c>
      <c r="I143" s="31"/>
      <c r="J143" s="47">
        <v>0</v>
      </c>
    </row>
    <row r="144" spans="1:10" s="62" customFormat="1" ht="26.4">
      <c r="A144" s="61"/>
      <c r="B144" s="109" t="s">
        <v>152</v>
      </c>
      <c r="C144" s="28" t="s">
        <v>153</v>
      </c>
      <c r="D144" s="135">
        <v>4809</v>
      </c>
      <c r="E144" s="31"/>
      <c r="F144" s="135">
        <v>10000</v>
      </c>
      <c r="G144" s="31"/>
      <c r="H144" s="135">
        <v>10000</v>
      </c>
      <c r="I144" s="31"/>
      <c r="J144" s="47">
        <v>0</v>
      </c>
    </row>
    <row r="145" spans="1:10" s="62" customFormat="1" ht="26.4">
      <c r="A145" s="61"/>
      <c r="B145" s="109" t="s">
        <v>179</v>
      </c>
      <c r="C145" s="28" t="s">
        <v>180</v>
      </c>
      <c r="D145" s="31">
        <v>0</v>
      </c>
      <c r="E145" s="31"/>
      <c r="F145" s="135">
        <v>199001</v>
      </c>
      <c r="G145" s="31"/>
      <c r="H145" s="135">
        <v>199001</v>
      </c>
      <c r="I145" s="31"/>
      <c r="J145" s="39">
        <v>1</v>
      </c>
    </row>
    <row r="146" spans="1:10" s="62" customFormat="1">
      <c r="A146" s="61"/>
      <c r="B146" s="109" t="s">
        <v>182</v>
      </c>
      <c r="C146" s="28" t="s">
        <v>186</v>
      </c>
      <c r="D146" s="31">
        <v>0</v>
      </c>
      <c r="E146" s="31"/>
      <c r="F146" s="135">
        <v>20000</v>
      </c>
      <c r="G146" s="31"/>
      <c r="H146" s="135">
        <v>20000</v>
      </c>
      <c r="I146" s="31"/>
      <c r="J146" s="47">
        <v>0</v>
      </c>
    </row>
    <row r="147" spans="1:10" s="62" customFormat="1">
      <c r="A147" s="61"/>
      <c r="B147" s="109" t="s">
        <v>183</v>
      </c>
      <c r="C147" s="28" t="s">
        <v>184</v>
      </c>
      <c r="D147" s="31">
        <v>0</v>
      </c>
      <c r="E147" s="31"/>
      <c r="F147" s="135">
        <v>50000</v>
      </c>
      <c r="G147" s="31"/>
      <c r="H147" s="135">
        <v>50000</v>
      </c>
      <c r="I147" s="31"/>
      <c r="J147" s="39">
        <v>25000</v>
      </c>
    </row>
    <row r="148" spans="1:10" s="62" customFormat="1">
      <c r="A148" s="61"/>
      <c r="B148" s="109" t="s">
        <v>206</v>
      </c>
      <c r="C148" s="28" t="s">
        <v>207</v>
      </c>
      <c r="D148" s="31">
        <v>0</v>
      </c>
      <c r="E148" s="31"/>
      <c r="F148" s="31">
        <v>0</v>
      </c>
      <c r="G148" s="31"/>
      <c r="H148" s="31">
        <v>0</v>
      </c>
      <c r="I148" s="31"/>
      <c r="J148" s="39">
        <v>5000</v>
      </c>
    </row>
    <row r="149" spans="1:10" s="62" customFormat="1">
      <c r="A149" s="101" t="s">
        <v>4</v>
      </c>
      <c r="B149" s="126">
        <v>60</v>
      </c>
      <c r="C149" s="103" t="s">
        <v>49</v>
      </c>
      <c r="D149" s="33">
        <f>SUM(D130:D148)</f>
        <v>333354</v>
      </c>
      <c r="E149" s="34"/>
      <c r="F149" s="33">
        <f t="shared" ref="F149:H149" si="24">SUM(F130:F148)</f>
        <v>463501</v>
      </c>
      <c r="G149" s="34"/>
      <c r="H149" s="33">
        <f t="shared" si="24"/>
        <v>465289</v>
      </c>
      <c r="I149" s="34"/>
      <c r="J149" s="33">
        <v>30001</v>
      </c>
    </row>
    <row r="150" spans="1:10" s="62" customFormat="1">
      <c r="A150" s="61"/>
      <c r="B150" s="25"/>
      <c r="C150" s="28"/>
      <c r="D150" s="36"/>
      <c r="E150" s="36"/>
      <c r="F150" s="36"/>
      <c r="G150" s="36"/>
      <c r="H150" s="36"/>
      <c r="I150" s="36"/>
      <c r="J150" s="64"/>
    </row>
    <row r="151" spans="1:10" s="62" customFormat="1">
      <c r="A151" s="61"/>
      <c r="B151" s="25">
        <v>61</v>
      </c>
      <c r="C151" s="28" t="s">
        <v>52</v>
      </c>
      <c r="D151" s="36"/>
      <c r="E151" s="36"/>
      <c r="F151" s="36"/>
      <c r="G151" s="36"/>
      <c r="H151" s="36"/>
      <c r="I151" s="36"/>
      <c r="J151" s="36"/>
    </row>
    <row r="152" spans="1:10" s="62" customFormat="1" ht="39.6">
      <c r="A152" s="61"/>
      <c r="B152" s="109" t="s">
        <v>112</v>
      </c>
      <c r="C152" s="91" t="s">
        <v>219</v>
      </c>
      <c r="D152" s="37">
        <v>77884</v>
      </c>
      <c r="E152" s="35"/>
      <c r="F152" s="35">
        <v>0</v>
      </c>
      <c r="G152" s="35"/>
      <c r="H152" s="37">
        <v>103236</v>
      </c>
      <c r="I152" s="35"/>
      <c r="J152" s="52">
        <v>0</v>
      </c>
    </row>
    <row r="153" spans="1:10" s="62" customFormat="1">
      <c r="A153" s="61" t="s">
        <v>4</v>
      </c>
      <c r="B153" s="25">
        <v>61</v>
      </c>
      <c r="C153" s="28" t="s">
        <v>52</v>
      </c>
      <c r="D153" s="33">
        <f t="shared" ref="D153:H153" si="25">D152</f>
        <v>77884</v>
      </c>
      <c r="E153" s="34"/>
      <c r="F153" s="34">
        <f t="shared" si="25"/>
        <v>0</v>
      </c>
      <c r="G153" s="34"/>
      <c r="H153" s="33">
        <f t="shared" si="25"/>
        <v>103236</v>
      </c>
      <c r="I153" s="34"/>
      <c r="J153" s="34">
        <v>0</v>
      </c>
    </row>
    <row r="154" spans="1:10" s="62" customFormat="1">
      <c r="A154" s="61"/>
      <c r="B154" s="25"/>
      <c r="C154" s="28"/>
      <c r="D154" s="37"/>
      <c r="E154" s="37"/>
      <c r="F154" s="36"/>
      <c r="G154" s="37"/>
      <c r="H154" s="36"/>
      <c r="I154" s="37"/>
      <c r="J154" s="36"/>
    </row>
    <row r="155" spans="1:10" s="62" customFormat="1">
      <c r="A155" s="61"/>
      <c r="B155" s="25">
        <v>62</v>
      </c>
      <c r="C155" s="28" t="s">
        <v>73</v>
      </c>
      <c r="D155" s="37"/>
      <c r="E155" s="37"/>
      <c r="F155" s="36"/>
      <c r="G155" s="37"/>
      <c r="H155" s="36"/>
      <c r="I155" s="37"/>
      <c r="J155" s="36"/>
    </row>
    <row r="156" spans="1:10" s="62" customFormat="1" ht="26.4">
      <c r="A156" s="61"/>
      <c r="B156" s="109" t="s">
        <v>188</v>
      </c>
      <c r="C156" s="89" t="s">
        <v>178</v>
      </c>
      <c r="D156" s="35">
        <v>0</v>
      </c>
      <c r="E156" s="35"/>
      <c r="F156" s="37">
        <v>152028</v>
      </c>
      <c r="G156" s="35"/>
      <c r="H156" s="37">
        <v>152028</v>
      </c>
      <c r="I156" s="35"/>
      <c r="J156" s="40">
        <v>152028</v>
      </c>
    </row>
    <row r="157" spans="1:10" s="62" customFormat="1" ht="26.4">
      <c r="A157" s="61"/>
      <c r="B157" s="107" t="s">
        <v>201</v>
      </c>
      <c r="C157" s="89" t="s">
        <v>202</v>
      </c>
      <c r="D157" s="35">
        <v>0</v>
      </c>
      <c r="E157" s="35"/>
      <c r="F157" s="35">
        <v>0</v>
      </c>
      <c r="G157" s="35"/>
      <c r="H157" s="37">
        <v>300</v>
      </c>
      <c r="I157" s="35"/>
      <c r="J157" s="52">
        <v>0</v>
      </c>
    </row>
    <row r="158" spans="1:10" s="62" customFormat="1">
      <c r="A158" s="61" t="s">
        <v>4</v>
      </c>
      <c r="B158" s="25">
        <v>62</v>
      </c>
      <c r="C158" s="28" t="s">
        <v>73</v>
      </c>
      <c r="D158" s="34">
        <f t="shared" ref="D158:H158" si="26">SUM(D156:D157)</f>
        <v>0</v>
      </c>
      <c r="E158" s="34"/>
      <c r="F158" s="32">
        <f t="shared" si="26"/>
        <v>152028</v>
      </c>
      <c r="G158" s="34"/>
      <c r="H158" s="32">
        <f t="shared" si="26"/>
        <v>152328</v>
      </c>
      <c r="I158" s="34"/>
      <c r="J158" s="32">
        <v>152028</v>
      </c>
    </row>
    <row r="159" spans="1:10" s="62" customFormat="1">
      <c r="A159" s="61"/>
      <c r="B159" s="25"/>
      <c r="C159" s="28"/>
      <c r="D159" s="37"/>
      <c r="E159" s="37"/>
      <c r="F159" s="36"/>
      <c r="G159" s="37"/>
      <c r="H159" s="36"/>
      <c r="I159" s="37"/>
      <c r="J159" s="36"/>
    </row>
    <row r="160" spans="1:10" s="62" customFormat="1" ht="26.4">
      <c r="A160" s="61"/>
      <c r="B160" s="25">
        <v>50</v>
      </c>
      <c r="C160" s="28" t="s">
        <v>83</v>
      </c>
      <c r="D160" s="37"/>
      <c r="E160" s="35"/>
      <c r="F160" s="36"/>
      <c r="G160" s="35"/>
      <c r="H160" s="37"/>
      <c r="I160" s="35"/>
      <c r="J160" s="36"/>
    </row>
    <row r="161" spans="1:10" s="62" customFormat="1">
      <c r="A161" s="61"/>
      <c r="B161" s="25">
        <v>81</v>
      </c>
      <c r="C161" s="28" t="s">
        <v>49</v>
      </c>
      <c r="D161" s="37"/>
      <c r="E161" s="35"/>
      <c r="F161" s="36"/>
      <c r="G161" s="35"/>
      <c r="H161" s="37"/>
      <c r="I161" s="35"/>
      <c r="J161" s="36"/>
    </row>
    <row r="162" spans="1:10" s="62" customFormat="1" ht="26.4">
      <c r="A162" s="61"/>
      <c r="B162" s="109" t="s">
        <v>84</v>
      </c>
      <c r="C162" s="28" t="s">
        <v>120</v>
      </c>
      <c r="D162" s="37">
        <v>60</v>
      </c>
      <c r="E162" s="35"/>
      <c r="F162" s="35">
        <v>0</v>
      </c>
      <c r="G162" s="35"/>
      <c r="H162" s="35">
        <v>0</v>
      </c>
      <c r="I162" s="35"/>
      <c r="J162" s="52">
        <v>0</v>
      </c>
    </row>
    <row r="163" spans="1:10" s="62" customFormat="1" ht="26.4">
      <c r="A163" s="61"/>
      <c r="B163" s="109" t="s">
        <v>85</v>
      </c>
      <c r="C163" s="28" t="s">
        <v>121</v>
      </c>
      <c r="D163" s="37">
        <v>26</v>
      </c>
      <c r="E163" s="35"/>
      <c r="F163" s="35">
        <v>0</v>
      </c>
      <c r="G163" s="35"/>
      <c r="H163" s="35">
        <v>0</v>
      </c>
      <c r="I163" s="35"/>
      <c r="J163" s="47">
        <v>0</v>
      </c>
    </row>
    <row r="164" spans="1:10" s="62" customFormat="1" ht="79.2">
      <c r="A164" s="61"/>
      <c r="B164" s="107" t="s">
        <v>109</v>
      </c>
      <c r="C164" s="90" t="s">
        <v>222</v>
      </c>
      <c r="D164" s="40">
        <v>8718</v>
      </c>
      <c r="E164" s="52"/>
      <c r="F164" s="52">
        <v>0</v>
      </c>
      <c r="G164" s="52"/>
      <c r="H164" s="52">
        <v>0</v>
      </c>
      <c r="I164" s="52"/>
      <c r="J164" s="40">
        <v>8611</v>
      </c>
    </row>
    <row r="165" spans="1:10" s="62" customFormat="1" ht="39.6">
      <c r="A165" s="61"/>
      <c r="B165" s="107" t="s">
        <v>117</v>
      </c>
      <c r="C165" s="90" t="s">
        <v>155</v>
      </c>
      <c r="D165" s="40">
        <v>3399</v>
      </c>
      <c r="E165" s="52"/>
      <c r="F165" s="40">
        <v>13392</v>
      </c>
      <c r="G165" s="52"/>
      <c r="H165" s="40">
        <v>13391</v>
      </c>
      <c r="I165" s="52"/>
      <c r="J165" s="52">
        <v>0</v>
      </c>
    </row>
    <row r="166" spans="1:10" s="62" customFormat="1" ht="26.4">
      <c r="A166" s="61"/>
      <c r="B166" s="107" t="s">
        <v>156</v>
      </c>
      <c r="C166" s="90" t="s">
        <v>119</v>
      </c>
      <c r="D166" s="40">
        <v>14000</v>
      </c>
      <c r="E166" s="52"/>
      <c r="F166" s="40">
        <v>21001</v>
      </c>
      <c r="G166" s="52"/>
      <c r="H166" s="40">
        <v>21001</v>
      </c>
      <c r="I166" s="52"/>
      <c r="J166" s="40">
        <v>7001</v>
      </c>
    </row>
    <row r="167" spans="1:10" s="62" customFormat="1" ht="26.4">
      <c r="A167" s="111"/>
      <c r="B167" s="113" t="s">
        <v>176</v>
      </c>
      <c r="C167" s="127" t="s">
        <v>177</v>
      </c>
      <c r="D167" s="50">
        <v>0</v>
      </c>
      <c r="E167" s="50"/>
      <c r="F167" s="48">
        <v>32760</v>
      </c>
      <c r="G167" s="50"/>
      <c r="H167" s="48">
        <v>32760</v>
      </c>
      <c r="I167" s="50"/>
      <c r="J167" s="48">
        <v>32760</v>
      </c>
    </row>
    <row r="168" spans="1:10" s="62" customFormat="1" ht="39.6">
      <c r="A168" s="61"/>
      <c r="B168" s="107" t="s">
        <v>197</v>
      </c>
      <c r="C168" s="90" t="s">
        <v>198</v>
      </c>
      <c r="D168" s="52">
        <v>0</v>
      </c>
      <c r="E168" s="52"/>
      <c r="F168" s="52">
        <v>0</v>
      </c>
      <c r="G168" s="52"/>
      <c r="H168" s="40">
        <v>1</v>
      </c>
      <c r="I168" s="52"/>
      <c r="J168" s="40">
        <v>13225</v>
      </c>
    </row>
    <row r="169" spans="1:10" s="62" customFormat="1" ht="30.6" customHeight="1">
      <c r="A169" s="61"/>
      <c r="B169" s="107" t="s">
        <v>205</v>
      </c>
      <c r="C169" s="90" t="s">
        <v>223</v>
      </c>
      <c r="D169" s="50">
        <v>0</v>
      </c>
      <c r="E169" s="50"/>
      <c r="F169" s="50">
        <v>0</v>
      </c>
      <c r="G169" s="50"/>
      <c r="H169" s="50">
        <v>0</v>
      </c>
      <c r="I169" s="50"/>
      <c r="J169" s="40">
        <v>3887</v>
      </c>
    </row>
    <row r="170" spans="1:10" s="62" customFormat="1">
      <c r="A170" s="61" t="s">
        <v>4</v>
      </c>
      <c r="B170" s="25">
        <v>81</v>
      </c>
      <c r="C170" s="28" t="s">
        <v>49</v>
      </c>
      <c r="D170" s="32">
        <f>SUM(D162:D169)</f>
        <v>26203</v>
      </c>
      <c r="E170" s="34"/>
      <c r="F170" s="32">
        <f t="shared" ref="F170:H170" si="27">SUM(F162:F169)</f>
        <v>67153</v>
      </c>
      <c r="G170" s="34"/>
      <c r="H170" s="32">
        <f t="shared" si="27"/>
        <v>67153</v>
      </c>
      <c r="I170" s="34"/>
      <c r="J170" s="32">
        <v>65484</v>
      </c>
    </row>
    <row r="171" spans="1:10" s="62" customFormat="1">
      <c r="A171" s="61"/>
      <c r="B171" s="25"/>
      <c r="C171" s="28"/>
      <c r="D171" s="37"/>
      <c r="E171" s="35"/>
      <c r="F171" s="36"/>
      <c r="G171" s="35"/>
      <c r="H171" s="37"/>
      <c r="I171" s="35"/>
      <c r="J171" s="36"/>
    </row>
    <row r="172" spans="1:10" s="62" customFormat="1">
      <c r="A172" s="61"/>
      <c r="B172" s="25">
        <v>82</v>
      </c>
      <c r="C172" s="28" t="s">
        <v>73</v>
      </c>
      <c r="D172" s="37"/>
      <c r="E172" s="35"/>
      <c r="F172" s="36"/>
      <c r="G172" s="35"/>
      <c r="H172" s="37"/>
      <c r="I172" s="35"/>
      <c r="J172" s="36"/>
    </row>
    <row r="173" spans="1:10" s="62" customFormat="1" ht="26.4">
      <c r="A173" s="61"/>
      <c r="B173" s="109" t="s">
        <v>86</v>
      </c>
      <c r="C173" s="91" t="s">
        <v>122</v>
      </c>
      <c r="D173" s="37">
        <v>1074</v>
      </c>
      <c r="E173" s="35"/>
      <c r="F173" s="35">
        <v>0</v>
      </c>
      <c r="G173" s="35"/>
      <c r="H173" s="35">
        <v>0</v>
      </c>
      <c r="I173" s="35"/>
      <c r="J173" s="52">
        <v>0</v>
      </c>
    </row>
    <row r="174" spans="1:10" s="62" customFormat="1" ht="42" customHeight="1">
      <c r="A174" s="61"/>
      <c r="B174" s="109" t="s">
        <v>87</v>
      </c>
      <c r="C174" s="91" t="s">
        <v>123</v>
      </c>
      <c r="D174" s="37">
        <v>748</v>
      </c>
      <c r="E174" s="35"/>
      <c r="F174" s="35">
        <v>0</v>
      </c>
      <c r="G174" s="35"/>
      <c r="H174" s="35">
        <v>0</v>
      </c>
      <c r="I174" s="35"/>
      <c r="J174" s="52">
        <v>0</v>
      </c>
    </row>
    <row r="175" spans="1:10" s="62" customFormat="1" ht="42" customHeight="1">
      <c r="A175" s="61"/>
      <c r="B175" s="109" t="s">
        <v>88</v>
      </c>
      <c r="C175" s="91" t="s">
        <v>124</v>
      </c>
      <c r="D175" s="37">
        <v>204</v>
      </c>
      <c r="E175" s="35"/>
      <c r="F175" s="35">
        <v>0</v>
      </c>
      <c r="G175" s="35"/>
      <c r="H175" s="35">
        <v>0</v>
      </c>
      <c r="I175" s="35"/>
      <c r="J175" s="52">
        <v>0</v>
      </c>
    </row>
    <row r="176" spans="1:10" s="62" customFormat="1" ht="42" customHeight="1">
      <c r="A176" s="61"/>
      <c r="B176" s="109" t="s">
        <v>91</v>
      </c>
      <c r="C176" s="91" t="s">
        <v>125</v>
      </c>
      <c r="D176" s="37">
        <v>1762</v>
      </c>
      <c r="E176" s="35"/>
      <c r="F176" s="35">
        <v>0</v>
      </c>
      <c r="G176" s="35"/>
      <c r="H176" s="35">
        <v>0</v>
      </c>
      <c r="I176" s="35"/>
      <c r="J176" s="52">
        <v>0</v>
      </c>
    </row>
    <row r="177" spans="1:10" s="62" customFormat="1" ht="42" customHeight="1">
      <c r="A177" s="61"/>
      <c r="B177" s="109" t="s">
        <v>92</v>
      </c>
      <c r="C177" s="91" t="s">
        <v>126</v>
      </c>
      <c r="D177" s="37">
        <v>74</v>
      </c>
      <c r="E177" s="35"/>
      <c r="F177" s="35">
        <v>0</v>
      </c>
      <c r="G177" s="35"/>
      <c r="H177" s="35">
        <v>0</v>
      </c>
      <c r="I177" s="35"/>
      <c r="J177" s="52">
        <v>0</v>
      </c>
    </row>
    <row r="178" spans="1:10" s="62" customFormat="1" ht="42" customHeight="1">
      <c r="A178" s="61"/>
      <c r="B178" s="109" t="s">
        <v>93</v>
      </c>
      <c r="C178" s="112" t="s">
        <v>214</v>
      </c>
      <c r="D178" s="37">
        <v>1526</v>
      </c>
      <c r="E178" s="35"/>
      <c r="F178" s="35">
        <v>0</v>
      </c>
      <c r="G178" s="35"/>
      <c r="H178" s="35">
        <v>0</v>
      </c>
      <c r="I178" s="35"/>
      <c r="J178" s="52">
        <v>0</v>
      </c>
    </row>
    <row r="179" spans="1:10" s="62" customFormat="1" ht="42" customHeight="1">
      <c r="A179" s="61"/>
      <c r="B179" s="109" t="s">
        <v>94</v>
      </c>
      <c r="C179" s="112" t="s">
        <v>215</v>
      </c>
      <c r="D179" s="37">
        <v>2646</v>
      </c>
      <c r="E179" s="35"/>
      <c r="F179" s="35">
        <v>0</v>
      </c>
      <c r="G179" s="35"/>
      <c r="H179" s="35">
        <v>0</v>
      </c>
      <c r="I179" s="35"/>
      <c r="J179" s="52">
        <v>0</v>
      </c>
    </row>
    <row r="180" spans="1:10" s="62" customFormat="1" ht="52.8">
      <c r="A180" s="111"/>
      <c r="B180" s="113" t="s">
        <v>97</v>
      </c>
      <c r="C180" s="114" t="s">
        <v>216</v>
      </c>
      <c r="D180" s="56">
        <v>1079</v>
      </c>
      <c r="E180" s="57"/>
      <c r="F180" s="57">
        <v>0</v>
      </c>
      <c r="G180" s="57"/>
      <c r="H180" s="57">
        <v>0</v>
      </c>
      <c r="I180" s="57"/>
      <c r="J180" s="50">
        <v>0</v>
      </c>
    </row>
    <row r="181" spans="1:10" s="62" customFormat="1" ht="26.4">
      <c r="A181" s="61"/>
      <c r="B181" s="107" t="s">
        <v>98</v>
      </c>
      <c r="C181" s="89" t="s">
        <v>127</v>
      </c>
      <c r="D181" s="37">
        <v>408</v>
      </c>
      <c r="E181" s="35"/>
      <c r="F181" s="35">
        <v>0</v>
      </c>
      <c r="G181" s="35"/>
      <c r="H181" s="35">
        <v>0</v>
      </c>
      <c r="I181" s="35"/>
      <c r="J181" s="52">
        <v>0</v>
      </c>
    </row>
    <row r="182" spans="1:10" s="62" customFormat="1" ht="26.4">
      <c r="A182" s="61"/>
      <c r="B182" s="107" t="s">
        <v>99</v>
      </c>
      <c r="C182" s="89" t="s">
        <v>128</v>
      </c>
      <c r="D182" s="37">
        <v>2474</v>
      </c>
      <c r="E182" s="35"/>
      <c r="F182" s="35">
        <v>0</v>
      </c>
      <c r="G182" s="35"/>
      <c r="H182" s="35">
        <v>0</v>
      </c>
      <c r="I182" s="35"/>
      <c r="J182" s="52">
        <v>0</v>
      </c>
    </row>
    <row r="183" spans="1:10" s="62" customFormat="1" ht="42" customHeight="1">
      <c r="A183" s="61"/>
      <c r="B183" s="107" t="s">
        <v>100</v>
      </c>
      <c r="C183" s="89" t="s">
        <v>217</v>
      </c>
      <c r="D183" s="37">
        <v>1037</v>
      </c>
      <c r="E183" s="35"/>
      <c r="F183" s="35">
        <v>0</v>
      </c>
      <c r="G183" s="35"/>
      <c r="H183" s="35">
        <v>0</v>
      </c>
      <c r="I183" s="35"/>
      <c r="J183" s="52">
        <v>0</v>
      </c>
    </row>
    <row r="184" spans="1:10" s="62" customFormat="1" ht="26.4">
      <c r="A184" s="61"/>
      <c r="B184" s="107" t="s">
        <v>101</v>
      </c>
      <c r="C184" s="89" t="s">
        <v>129</v>
      </c>
      <c r="D184" s="37">
        <v>2192</v>
      </c>
      <c r="E184" s="35"/>
      <c r="F184" s="35">
        <v>0</v>
      </c>
      <c r="G184" s="35"/>
      <c r="H184" s="35">
        <v>0</v>
      </c>
      <c r="I184" s="35"/>
      <c r="J184" s="52">
        <v>0</v>
      </c>
    </row>
    <row r="185" spans="1:10" s="62" customFormat="1" ht="39.6">
      <c r="A185" s="61"/>
      <c r="B185" s="107" t="s">
        <v>102</v>
      </c>
      <c r="C185" s="89" t="s">
        <v>130</v>
      </c>
      <c r="D185" s="37">
        <v>5438</v>
      </c>
      <c r="E185" s="35"/>
      <c r="F185" s="35">
        <v>0</v>
      </c>
      <c r="G185" s="35"/>
      <c r="H185" s="35">
        <v>0</v>
      </c>
      <c r="I185" s="35"/>
      <c r="J185" s="52">
        <v>0</v>
      </c>
    </row>
    <row r="186" spans="1:10" s="62" customFormat="1" ht="39.6">
      <c r="A186" s="61"/>
      <c r="B186" s="107" t="s">
        <v>103</v>
      </c>
      <c r="C186" s="89" t="s">
        <v>218</v>
      </c>
      <c r="D186" s="37">
        <v>966</v>
      </c>
      <c r="E186" s="35"/>
      <c r="F186" s="35">
        <v>0</v>
      </c>
      <c r="G186" s="35"/>
      <c r="H186" s="35">
        <v>0</v>
      </c>
      <c r="I186" s="35"/>
      <c r="J186" s="52">
        <v>0</v>
      </c>
    </row>
    <row r="187" spans="1:10" s="62" customFormat="1" ht="26.4">
      <c r="A187" s="61"/>
      <c r="B187" s="107" t="s">
        <v>104</v>
      </c>
      <c r="C187" s="89" t="s">
        <v>131</v>
      </c>
      <c r="D187" s="37">
        <v>6081</v>
      </c>
      <c r="E187" s="35"/>
      <c r="F187" s="35">
        <v>0</v>
      </c>
      <c r="G187" s="35"/>
      <c r="H187" s="35">
        <v>0</v>
      </c>
      <c r="I187" s="35"/>
      <c r="J187" s="52">
        <v>0</v>
      </c>
    </row>
    <row r="188" spans="1:10" s="62" customFormat="1" ht="15" customHeight="1">
      <c r="A188" s="61" t="s">
        <v>4</v>
      </c>
      <c r="B188" s="25">
        <v>82</v>
      </c>
      <c r="C188" s="28" t="s">
        <v>73</v>
      </c>
      <c r="D188" s="32">
        <f t="shared" ref="D188:H188" si="28">SUM(D173:D187)</f>
        <v>27709</v>
      </c>
      <c r="E188" s="34"/>
      <c r="F188" s="34">
        <f t="shared" si="28"/>
        <v>0</v>
      </c>
      <c r="G188" s="34"/>
      <c r="H188" s="34">
        <f t="shared" si="28"/>
        <v>0</v>
      </c>
      <c r="I188" s="34"/>
      <c r="J188" s="34">
        <v>0</v>
      </c>
    </row>
    <row r="189" spans="1:10" s="62" customFormat="1">
      <c r="A189" s="61"/>
      <c r="B189" s="25"/>
      <c r="C189" s="28"/>
      <c r="D189" s="37"/>
      <c r="E189" s="35"/>
      <c r="F189" s="37"/>
      <c r="G189" s="35"/>
      <c r="H189" s="37"/>
      <c r="I189" s="35"/>
      <c r="J189" s="35"/>
    </row>
    <row r="190" spans="1:10" s="62" customFormat="1" ht="15" customHeight="1">
      <c r="A190" s="61"/>
      <c r="B190" s="25">
        <v>83</v>
      </c>
      <c r="C190" s="28" t="s">
        <v>75</v>
      </c>
      <c r="D190" s="37"/>
      <c r="E190" s="35"/>
      <c r="F190" s="36"/>
      <c r="G190" s="35"/>
      <c r="H190" s="37"/>
      <c r="I190" s="35"/>
      <c r="J190" s="36"/>
    </row>
    <row r="191" spans="1:10" s="62" customFormat="1" ht="26.4">
      <c r="A191" s="61"/>
      <c r="B191" s="109" t="s">
        <v>89</v>
      </c>
      <c r="C191" s="91" t="s">
        <v>154</v>
      </c>
      <c r="D191" s="35">
        <v>0</v>
      </c>
      <c r="E191" s="35"/>
      <c r="F191" s="37">
        <v>1949</v>
      </c>
      <c r="G191" s="35"/>
      <c r="H191" s="37">
        <v>1949</v>
      </c>
      <c r="I191" s="35"/>
      <c r="J191" s="40">
        <v>1949</v>
      </c>
    </row>
    <row r="192" spans="1:10" s="62" customFormat="1" ht="15" customHeight="1">
      <c r="A192" s="61" t="s">
        <v>4</v>
      </c>
      <c r="B192" s="25">
        <v>83</v>
      </c>
      <c r="C192" s="28" t="s">
        <v>75</v>
      </c>
      <c r="D192" s="34">
        <f t="shared" ref="D192:H192" si="29">D191</f>
        <v>0</v>
      </c>
      <c r="E192" s="34"/>
      <c r="F192" s="32">
        <f t="shared" si="29"/>
        <v>1949</v>
      </c>
      <c r="G192" s="34"/>
      <c r="H192" s="32">
        <f t="shared" si="29"/>
        <v>1949</v>
      </c>
      <c r="I192" s="34"/>
      <c r="J192" s="32">
        <v>1949</v>
      </c>
    </row>
    <row r="193" spans="1:10" s="62" customFormat="1">
      <c r="A193" s="61"/>
      <c r="B193" s="25"/>
      <c r="C193" s="28"/>
      <c r="D193" s="35"/>
      <c r="E193" s="35"/>
      <c r="F193" s="35"/>
      <c r="G193" s="35"/>
      <c r="H193" s="35"/>
      <c r="I193" s="35"/>
      <c r="J193" s="37"/>
    </row>
    <row r="194" spans="1:10" s="62" customFormat="1" ht="15" customHeight="1">
      <c r="A194" s="61"/>
      <c r="B194" s="25">
        <v>84</v>
      </c>
      <c r="C194" s="28" t="s">
        <v>74</v>
      </c>
      <c r="D194" s="37"/>
      <c r="E194" s="37"/>
      <c r="F194" s="36"/>
      <c r="G194" s="37"/>
      <c r="H194" s="36"/>
      <c r="I194" s="37"/>
      <c r="J194" s="36"/>
    </row>
    <row r="195" spans="1:10" s="62" customFormat="1" ht="26.4">
      <c r="A195" s="61"/>
      <c r="B195" s="109" t="s">
        <v>95</v>
      </c>
      <c r="C195" s="28" t="s">
        <v>132</v>
      </c>
      <c r="D195" s="37">
        <v>1016</v>
      </c>
      <c r="E195" s="35"/>
      <c r="F195" s="35">
        <v>0</v>
      </c>
      <c r="G195" s="35"/>
      <c r="H195" s="35">
        <v>0</v>
      </c>
      <c r="I195" s="35"/>
      <c r="J195" s="52">
        <v>0</v>
      </c>
    </row>
    <row r="196" spans="1:10" s="62" customFormat="1" ht="15" customHeight="1">
      <c r="A196" s="61" t="s">
        <v>4</v>
      </c>
      <c r="B196" s="25">
        <v>84</v>
      </c>
      <c r="C196" s="28" t="s">
        <v>74</v>
      </c>
      <c r="D196" s="37">
        <f t="shared" ref="D196:H196" si="30">SUM(D195:D195)</f>
        <v>1016</v>
      </c>
      <c r="E196" s="35"/>
      <c r="F196" s="35">
        <f t="shared" si="30"/>
        <v>0</v>
      </c>
      <c r="G196" s="35"/>
      <c r="H196" s="35">
        <f t="shared" si="30"/>
        <v>0</v>
      </c>
      <c r="I196" s="35"/>
      <c r="J196" s="35">
        <v>0</v>
      </c>
    </row>
    <row r="197" spans="1:10" s="62" customFormat="1" ht="26.4">
      <c r="A197" s="61" t="s">
        <v>4</v>
      </c>
      <c r="B197" s="25">
        <v>50</v>
      </c>
      <c r="C197" s="28" t="s">
        <v>83</v>
      </c>
      <c r="D197" s="32">
        <f t="shared" ref="D197:H197" si="31">D192+D188+D170+D196</f>
        <v>54928</v>
      </c>
      <c r="E197" s="34"/>
      <c r="F197" s="32">
        <f t="shared" si="31"/>
        <v>69102</v>
      </c>
      <c r="G197" s="34"/>
      <c r="H197" s="32">
        <f t="shared" si="31"/>
        <v>69102</v>
      </c>
      <c r="I197" s="34"/>
      <c r="J197" s="32">
        <v>67433</v>
      </c>
    </row>
    <row r="198" spans="1:10" s="62" customFormat="1" ht="15" customHeight="1">
      <c r="A198" s="111" t="s">
        <v>4</v>
      </c>
      <c r="B198" s="128">
        <v>1.101</v>
      </c>
      <c r="C198" s="129" t="s">
        <v>8</v>
      </c>
      <c r="D198" s="66">
        <f t="shared" ref="D198:H198" si="32">SUM(D197,D158,D153,D149)</f>
        <v>466166</v>
      </c>
      <c r="E198" s="57"/>
      <c r="F198" s="66">
        <f t="shared" si="32"/>
        <v>684631</v>
      </c>
      <c r="G198" s="57"/>
      <c r="H198" s="66">
        <f t="shared" si="32"/>
        <v>789955</v>
      </c>
      <c r="I198" s="57"/>
      <c r="J198" s="66">
        <v>249462</v>
      </c>
    </row>
    <row r="199" spans="1:10" s="62" customFormat="1">
      <c r="A199" s="61"/>
      <c r="B199" s="67"/>
      <c r="C199" s="44"/>
      <c r="D199" s="36"/>
      <c r="E199" s="36"/>
      <c r="F199" s="36"/>
      <c r="G199" s="36"/>
      <c r="H199" s="36"/>
      <c r="I199" s="36"/>
      <c r="J199" s="38"/>
    </row>
    <row r="200" spans="1:10" s="62" customFormat="1">
      <c r="A200" s="61"/>
      <c r="B200" s="27">
        <v>1.1020000000000001</v>
      </c>
      <c r="C200" s="68" t="s">
        <v>33</v>
      </c>
      <c r="D200" s="69"/>
      <c r="E200" s="69"/>
      <c r="F200" s="69"/>
      <c r="G200" s="69"/>
      <c r="H200" s="69"/>
      <c r="I200" s="69"/>
      <c r="J200" s="69"/>
    </row>
    <row r="201" spans="1:10" s="62" customFormat="1" ht="26.4">
      <c r="A201" s="61"/>
      <c r="B201" s="25">
        <v>50</v>
      </c>
      <c r="C201" s="28" t="s">
        <v>83</v>
      </c>
      <c r="D201" s="69"/>
      <c r="E201" s="69"/>
      <c r="F201" s="69"/>
      <c r="G201" s="69"/>
      <c r="H201" s="69"/>
      <c r="I201" s="69"/>
      <c r="J201" s="69"/>
    </row>
    <row r="202" spans="1:10" s="62" customFormat="1" ht="26.4">
      <c r="A202" s="61"/>
      <c r="B202" s="109" t="s">
        <v>90</v>
      </c>
      <c r="C202" s="65" t="s">
        <v>133</v>
      </c>
      <c r="D202" s="48">
        <v>500</v>
      </c>
      <c r="E202" s="50"/>
      <c r="F202" s="50">
        <v>0</v>
      </c>
      <c r="G202" s="50"/>
      <c r="H202" s="50">
        <v>0</v>
      </c>
      <c r="I202" s="50"/>
      <c r="J202" s="50">
        <v>0</v>
      </c>
    </row>
    <row r="203" spans="1:10" s="62" customFormat="1" ht="26.4">
      <c r="A203" s="61" t="s">
        <v>4</v>
      </c>
      <c r="B203" s="25">
        <v>50</v>
      </c>
      <c r="C203" s="28" t="s">
        <v>83</v>
      </c>
      <c r="D203" s="45">
        <f t="shared" ref="D203:H203" si="33">SUM(D202:D202)</f>
        <v>500</v>
      </c>
      <c r="E203" s="43"/>
      <c r="F203" s="43">
        <f t="shared" si="33"/>
        <v>0</v>
      </c>
      <c r="G203" s="43"/>
      <c r="H203" s="43">
        <f t="shared" si="33"/>
        <v>0</v>
      </c>
      <c r="I203" s="43"/>
      <c r="J203" s="43">
        <v>0</v>
      </c>
    </row>
    <row r="204" spans="1:10" s="62" customFormat="1">
      <c r="A204" s="61"/>
      <c r="B204" s="27"/>
      <c r="C204" s="68"/>
      <c r="D204" s="69"/>
      <c r="E204" s="69"/>
      <c r="F204" s="69"/>
      <c r="G204" s="69"/>
      <c r="H204" s="69"/>
      <c r="I204" s="69"/>
      <c r="J204" s="69"/>
    </row>
    <row r="205" spans="1:10" s="62" customFormat="1">
      <c r="A205" s="61"/>
      <c r="B205" s="25">
        <v>61</v>
      </c>
      <c r="C205" s="65" t="s">
        <v>53</v>
      </c>
      <c r="D205" s="69"/>
      <c r="E205" s="69"/>
      <c r="F205" s="69"/>
      <c r="G205" s="69"/>
      <c r="H205" s="69"/>
      <c r="I205" s="69"/>
      <c r="J205" s="69"/>
    </row>
    <row r="206" spans="1:10" s="62" customFormat="1" ht="26.4">
      <c r="A206" s="61"/>
      <c r="B206" s="109" t="s">
        <v>55</v>
      </c>
      <c r="C206" s="65" t="s">
        <v>187</v>
      </c>
      <c r="D206" s="40">
        <v>160000</v>
      </c>
      <c r="E206" s="52"/>
      <c r="F206" s="52">
        <v>0</v>
      </c>
      <c r="G206" s="52"/>
      <c r="H206" s="52">
        <v>0</v>
      </c>
      <c r="I206" s="52"/>
      <c r="J206" s="52">
        <v>0</v>
      </c>
    </row>
    <row r="207" spans="1:10" s="62" customFormat="1">
      <c r="A207" s="61"/>
      <c r="B207" s="109" t="s">
        <v>56</v>
      </c>
      <c r="C207" s="65" t="s">
        <v>81</v>
      </c>
      <c r="D207" s="40">
        <v>489</v>
      </c>
      <c r="E207" s="52"/>
      <c r="F207" s="52">
        <v>0</v>
      </c>
      <c r="G207" s="52"/>
      <c r="H207" s="52">
        <v>0</v>
      </c>
      <c r="I207" s="52"/>
      <c r="J207" s="52">
        <v>0</v>
      </c>
    </row>
    <row r="208" spans="1:10" s="62" customFormat="1">
      <c r="A208" s="61"/>
      <c r="B208" s="109" t="s">
        <v>141</v>
      </c>
      <c r="C208" s="28" t="s">
        <v>142</v>
      </c>
      <c r="D208" s="40">
        <v>14732</v>
      </c>
      <c r="E208" s="52"/>
      <c r="F208" s="52">
        <v>0</v>
      </c>
      <c r="G208" s="52"/>
      <c r="H208" s="52">
        <v>0</v>
      </c>
      <c r="I208" s="52"/>
      <c r="J208" s="52">
        <v>0</v>
      </c>
    </row>
    <row r="209" spans="1:10" s="62" customFormat="1">
      <c r="A209" s="61"/>
      <c r="B209" s="109" t="s">
        <v>143</v>
      </c>
      <c r="C209" s="28" t="s">
        <v>145</v>
      </c>
      <c r="D209" s="40">
        <v>5984</v>
      </c>
      <c r="E209" s="52"/>
      <c r="F209" s="52">
        <v>0</v>
      </c>
      <c r="G209" s="52"/>
      <c r="H209" s="52">
        <v>0</v>
      </c>
      <c r="I209" s="52"/>
      <c r="J209" s="52">
        <v>0</v>
      </c>
    </row>
    <row r="210" spans="1:10" s="62" customFormat="1">
      <c r="A210" s="61"/>
      <c r="B210" s="109" t="s">
        <v>144</v>
      </c>
      <c r="C210" s="28" t="s">
        <v>146</v>
      </c>
      <c r="D210" s="50">
        <v>0</v>
      </c>
      <c r="E210" s="50"/>
      <c r="F210" s="48">
        <v>2160</v>
      </c>
      <c r="G210" s="50"/>
      <c r="H210" s="48">
        <v>3152</v>
      </c>
      <c r="I210" s="50"/>
      <c r="J210" s="52">
        <v>0</v>
      </c>
    </row>
    <row r="211" spans="1:10" s="62" customFormat="1">
      <c r="A211" s="61" t="s">
        <v>4</v>
      </c>
      <c r="B211" s="25">
        <v>61</v>
      </c>
      <c r="C211" s="65" t="s">
        <v>53</v>
      </c>
      <c r="D211" s="45">
        <f t="shared" ref="D211:H211" si="34">SUM(D206:D210)</f>
        <v>181205</v>
      </c>
      <c r="E211" s="43"/>
      <c r="F211" s="45">
        <f t="shared" si="34"/>
        <v>2160</v>
      </c>
      <c r="G211" s="43"/>
      <c r="H211" s="45">
        <f t="shared" si="34"/>
        <v>3152</v>
      </c>
      <c r="I211" s="43"/>
      <c r="J211" s="43">
        <v>0</v>
      </c>
    </row>
    <row r="212" spans="1:10" s="62" customFormat="1">
      <c r="A212" s="61" t="s">
        <v>4</v>
      </c>
      <c r="B212" s="27">
        <v>1.1020000000000001</v>
      </c>
      <c r="C212" s="68" t="s">
        <v>33</v>
      </c>
      <c r="D212" s="136">
        <f t="shared" ref="D212:H212" si="35">D211+D203</f>
        <v>181705</v>
      </c>
      <c r="E212" s="43"/>
      <c r="F212" s="136">
        <f t="shared" si="35"/>
        <v>2160</v>
      </c>
      <c r="G212" s="43"/>
      <c r="H212" s="136">
        <f t="shared" si="35"/>
        <v>3152</v>
      </c>
      <c r="I212" s="43"/>
      <c r="J212" s="43">
        <v>0</v>
      </c>
    </row>
    <row r="213" spans="1:10">
      <c r="A213" s="17" t="s">
        <v>4</v>
      </c>
      <c r="B213" s="70">
        <v>1</v>
      </c>
      <c r="C213" s="71" t="s">
        <v>7</v>
      </c>
      <c r="D213" s="137">
        <f t="shared" ref="D213:H213" si="36">D212+D198</f>
        <v>647871</v>
      </c>
      <c r="E213" s="47"/>
      <c r="F213" s="137">
        <f t="shared" si="36"/>
        <v>686791</v>
      </c>
      <c r="G213" s="47"/>
      <c r="H213" s="137">
        <f t="shared" si="36"/>
        <v>793107</v>
      </c>
      <c r="I213" s="47"/>
      <c r="J213" s="39">
        <v>249462</v>
      </c>
    </row>
    <row r="214" spans="1:10" s="62" customFormat="1">
      <c r="A214" s="72" t="s">
        <v>4</v>
      </c>
      <c r="B214" s="73">
        <v>5452</v>
      </c>
      <c r="C214" s="21" t="s">
        <v>1</v>
      </c>
      <c r="D214" s="136">
        <f t="shared" ref="D214:H215" si="37">D213</f>
        <v>647871</v>
      </c>
      <c r="E214" s="43"/>
      <c r="F214" s="136">
        <f t="shared" si="37"/>
        <v>686791</v>
      </c>
      <c r="G214" s="43"/>
      <c r="H214" s="136">
        <f t="shared" si="37"/>
        <v>793107</v>
      </c>
      <c r="I214" s="43"/>
      <c r="J214" s="45">
        <v>249462</v>
      </c>
    </row>
    <row r="215" spans="1:10" s="62" customFormat="1">
      <c r="A215" s="59" t="s">
        <v>4</v>
      </c>
      <c r="B215" s="59"/>
      <c r="C215" s="60" t="s">
        <v>48</v>
      </c>
      <c r="D215" s="38">
        <f t="shared" si="37"/>
        <v>647871</v>
      </c>
      <c r="E215" s="52"/>
      <c r="F215" s="38">
        <f t="shared" si="37"/>
        <v>686791</v>
      </c>
      <c r="G215" s="52"/>
      <c r="H215" s="38">
        <f t="shared" si="37"/>
        <v>793107</v>
      </c>
      <c r="I215" s="52"/>
      <c r="J215" s="40">
        <v>249462</v>
      </c>
    </row>
    <row r="216" spans="1:10">
      <c r="A216" s="59" t="s">
        <v>4</v>
      </c>
      <c r="B216" s="59"/>
      <c r="C216" s="60" t="s">
        <v>2</v>
      </c>
      <c r="D216" s="42">
        <f t="shared" ref="D216:H216" si="38">D215+D123</f>
        <v>882560</v>
      </c>
      <c r="E216" s="43"/>
      <c r="F216" s="42">
        <f t="shared" si="38"/>
        <v>969873</v>
      </c>
      <c r="G216" s="43"/>
      <c r="H216" s="42">
        <f t="shared" si="38"/>
        <v>1089189</v>
      </c>
      <c r="I216" s="43"/>
      <c r="J216" s="42">
        <v>622552</v>
      </c>
    </row>
    <row r="217" spans="1:10">
      <c r="A217" s="1"/>
      <c r="B217" s="1"/>
      <c r="C217" s="115"/>
      <c r="D217" s="36"/>
      <c r="E217" s="36"/>
      <c r="F217" s="36"/>
      <c r="G217" s="36"/>
      <c r="I217" s="36"/>
      <c r="J217" s="36"/>
    </row>
    <row r="218" spans="1:10">
      <c r="A218" s="116" t="s">
        <v>96</v>
      </c>
      <c r="B218" s="117">
        <v>3452</v>
      </c>
      <c r="C218" s="118" t="s">
        <v>199</v>
      </c>
      <c r="D218" s="77">
        <v>22</v>
      </c>
      <c r="E218" s="35"/>
      <c r="F218" s="74">
        <v>0</v>
      </c>
      <c r="G218" s="35"/>
      <c r="H218" s="74">
        <v>0</v>
      </c>
      <c r="I218" s="35"/>
      <c r="J218" s="74">
        <v>0</v>
      </c>
    </row>
    <row r="219" spans="1:10">
      <c r="A219" s="116" t="s">
        <v>96</v>
      </c>
      <c r="B219" s="117">
        <v>3452</v>
      </c>
      <c r="C219" s="118" t="s">
        <v>200</v>
      </c>
      <c r="D219" s="77">
        <v>266</v>
      </c>
      <c r="E219" s="35"/>
      <c r="F219" s="74">
        <v>0</v>
      </c>
      <c r="G219" s="35"/>
      <c r="H219" s="74">
        <v>0</v>
      </c>
      <c r="I219" s="35"/>
      <c r="J219" s="74">
        <v>0</v>
      </c>
    </row>
    <row r="220" spans="1:10">
      <c r="A220" s="116"/>
      <c r="B220" s="1"/>
      <c r="C220" s="28"/>
      <c r="D220" s="74"/>
      <c r="E220" s="74"/>
      <c r="F220" s="74"/>
      <c r="G220" s="74"/>
      <c r="H220" s="75"/>
      <c r="I220" s="74"/>
      <c r="J220" s="74"/>
    </row>
    <row r="221" spans="1:10">
      <c r="A221" s="116"/>
      <c r="B221" s="119"/>
      <c r="C221" s="28"/>
      <c r="D221" s="75"/>
      <c r="E221" s="75"/>
      <c r="F221" s="75"/>
      <c r="G221" s="75"/>
      <c r="H221" s="75"/>
      <c r="I221" s="75"/>
      <c r="J221" s="75"/>
    </row>
    <row r="222" spans="1:10">
      <c r="A222" s="116"/>
      <c r="B222" s="119"/>
      <c r="C222" s="28"/>
      <c r="D222" s="75"/>
      <c r="E222" s="75"/>
      <c r="F222" s="75"/>
      <c r="G222" s="75"/>
      <c r="H222" s="75"/>
      <c r="I222" s="75"/>
      <c r="J222" s="75"/>
    </row>
    <row r="223" spans="1:10">
      <c r="A223" s="116"/>
      <c r="B223" s="119"/>
      <c r="C223" s="28"/>
      <c r="D223" s="75"/>
      <c r="E223" s="75"/>
      <c r="F223" s="75"/>
      <c r="G223" s="75"/>
      <c r="H223" s="75"/>
      <c r="I223" s="75"/>
      <c r="J223" s="75"/>
    </row>
    <row r="224" spans="1:10">
      <c r="A224" s="116"/>
      <c r="B224" s="119"/>
      <c r="C224" s="28"/>
      <c r="D224" s="75"/>
      <c r="E224" s="75"/>
      <c r="F224" s="75"/>
      <c r="G224" s="75"/>
      <c r="H224" s="75"/>
      <c r="I224" s="75"/>
      <c r="J224" s="75"/>
    </row>
    <row r="225" spans="1:10">
      <c r="A225" s="116"/>
      <c r="B225" s="119"/>
      <c r="C225" s="28"/>
      <c r="D225" s="75"/>
      <c r="E225" s="75"/>
      <c r="F225" s="75"/>
      <c r="G225" s="75"/>
      <c r="H225" s="75"/>
      <c r="I225" s="75"/>
      <c r="J225" s="75"/>
    </row>
    <row r="226" spans="1:10">
      <c r="A226" s="116"/>
      <c r="B226" s="119"/>
      <c r="C226" s="28"/>
      <c r="D226" s="75"/>
      <c r="E226" s="75"/>
      <c r="F226" s="75"/>
      <c r="G226" s="75"/>
      <c r="H226" s="75"/>
      <c r="I226" s="75"/>
      <c r="J226" s="75"/>
    </row>
    <row r="227" spans="1:10">
      <c r="A227" s="116"/>
      <c r="B227" s="119"/>
      <c r="C227" s="28"/>
      <c r="D227" s="75"/>
      <c r="E227" s="75"/>
      <c r="F227" s="75"/>
      <c r="G227" s="75"/>
      <c r="H227" s="75"/>
      <c r="I227" s="75"/>
      <c r="J227" s="75"/>
    </row>
    <row r="228" spans="1:10">
      <c r="A228" s="1"/>
      <c r="B228" s="1"/>
      <c r="C228" s="120"/>
      <c r="D228" s="75"/>
      <c r="E228" s="75"/>
      <c r="F228" s="75"/>
      <c r="G228" s="75"/>
      <c r="H228" s="75"/>
      <c r="I228" s="75"/>
      <c r="J228" s="76"/>
    </row>
    <row r="229" spans="1:10">
      <c r="A229" s="1"/>
      <c r="B229" s="1"/>
      <c r="C229" s="121"/>
      <c r="D229" s="75"/>
      <c r="E229" s="75"/>
      <c r="F229" s="75"/>
      <c r="G229" s="75"/>
      <c r="H229" s="36"/>
      <c r="I229" s="75"/>
      <c r="J229" s="76"/>
    </row>
    <row r="230" spans="1:10">
      <c r="A230" s="1"/>
      <c r="B230" s="1"/>
      <c r="C230" s="121"/>
      <c r="D230" s="87"/>
      <c r="E230" s="75"/>
      <c r="F230" s="75"/>
      <c r="G230" s="75"/>
      <c r="H230" s="75"/>
      <c r="I230" s="75"/>
      <c r="J230" s="76"/>
    </row>
    <row r="231" spans="1:10">
      <c r="A231" s="1"/>
      <c r="B231" s="1"/>
      <c r="C231" s="121"/>
      <c r="D231" s="75"/>
      <c r="E231" s="75"/>
      <c r="F231" s="75"/>
      <c r="G231" s="75"/>
      <c r="H231" s="75"/>
      <c r="I231" s="75"/>
      <c r="J231" s="76"/>
    </row>
    <row r="232" spans="1:10">
      <c r="A232" s="1"/>
      <c r="B232" s="1"/>
      <c r="C232" s="121"/>
      <c r="D232" s="75"/>
      <c r="E232" s="75"/>
      <c r="F232" s="75"/>
      <c r="G232" s="75"/>
      <c r="H232" s="75"/>
      <c r="I232" s="75"/>
      <c r="J232" s="76"/>
    </row>
    <row r="233" spans="1:10">
      <c r="A233" s="1"/>
      <c r="B233" s="1"/>
      <c r="C233" s="121"/>
      <c r="D233" s="87"/>
      <c r="E233" s="75"/>
      <c r="F233" s="75"/>
      <c r="G233" s="75"/>
      <c r="H233" s="75"/>
      <c r="I233" s="75"/>
      <c r="J233" s="76"/>
    </row>
    <row r="234" spans="1:10">
      <c r="A234" s="1"/>
      <c r="B234" s="1"/>
      <c r="C234" s="121"/>
      <c r="D234" s="88"/>
      <c r="E234" s="75"/>
      <c r="F234" s="75"/>
      <c r="G234" s="75"/>
      <c r="H234" s="75"/>
      <c r="I234" s="75"/>
      <c r="J234" s="76"/>
    </row>
    <row r="235" spans="1:10">
      <c r="A235" s="1"/>
      <c r="B235" s="1"/>
      <c r="C235" s="120"/>
      <c r="D235" s="75"/>
      <c r="E235" s="75"/>
      <c r="F235" s="75"/>
      <c r="G235" s="75"/>
      <c r="H235" s="75"/>
      <c r="I235" s="75"/>
      <c r="J235" s="76"/>
    </row>
    <row r="236" spans="1:10">
      <c r="A236" s="1"/>
      <c r="B236" s="1"/>
      <c r="C236" s="120"/>
      <c r="D236" s="75"/>
      <c r="E236" s="75"/>
      <c r="F236" s="75"/>
      <c r="G236" s="75"/>
      <c r="H236" s="75"/>
      <c r="I236" s="75"/>
      <c r="J236" s="76"/>
    </row>
    <row r="237" spans="1:10">
      <c r="D237" s="75"/>
      <c r="E237" s="75"/>
      <c r="F237" s="75"/>
      <c r="G237" s="75"/>
      <c r="H237" s="75"/>
      <c r="I237" s="75"/>
      <c r="J237" s="13"/>
    </row>
    <row r="238" spans="1:10">
      <c r="D238" s="75"/>
      <c r="E238" s="75"/>
      <c r="F238" s="75"/>
      <c r="G238" s="75"/>
      <c r="H238" s="75"/>
      <c r="I238" s="75"/>
      <c r="J238" s="13"/>
    </row>
    <row r="239" spans="1:10">
      <c r="D239" s="87"/>
      <c r="E239" s="75"/>
      <c r="F239" s="75"/>
      <c r="G239" s="75"/>
      <c r="H239" s="75"/>
      <c r="I239" s="75"/>
      <c r="J239" s="13"/>
    </row>
    <row r="240" spans="1:10">
      <c r="F240" s="13"/>
      <c r="G240" s="13"/>
      <c r="J240" s="13"/>
    </row>
    <row r="241" spans="2:10">
      <c r="F241" s="13"/>
      <c r="G241" s="13"/>
      <c r="J241" s="13"/>
    </row>
    <row r="242" spans="2:10">
      <c r="F242" s="13"/>
      <c r="G242" s="13"/>
      <c r="J242" s="13"/>
    </row>
    <row r="243" spans="2:10">
      <c r="F243" s="13"/>
      <c r="G243" s="13"/>
      <c r="J243" s="13"/>
    </row>
    <row r="244" spans="2:10">
      <c r="C244" s="122"/>
      <c r="F244" s="13"/>
      <c r="G244" s="13"/>
      <c r="J244" s="13"/>
    </row>
    <row r="245" spans="2:10">
      <c r="B245" s="123"/>
      <c r="F245" s="13"/>
      <c r="G245" s="13"/>
      <c r="J245" s="13"/>
    </row>
    <row r="246" spans="2:10">
      <c r="B246" s="123"/>
      <c r="F246" s="13"/>
      <c r="G246" s="13"/>
      <c r="J246" s="13"/>
    </row>
    <row r="247" spans="2:10">
      <c r="B247" s="123"/>
      <c r="F247" s="13"/>
      <c r="G247" s="13"/>
      <c r="J247" s="13"/>
    </row>
    <row r="248" spans="2:10">
      <c r="B248" s="123"/>
      <c r="C248" s="5"/>
      <c r="F248" s="13"/>
      <c r="G248" s="13"/>
      <c r="J248" s="13"/>
    </row>
    <row r="249" spans="2:10">
      <c r="B249" s="123"/>
      <c r="F249" s="13"/>
      <c r="G249" s="13"/>
      <c r="J249" s="13"/>
    </row>
    <row r="250" spans="2:10">
      <c r="B250" s="123"/>
      <c r="F250" s="13"/>
      <c r="G250" s="13"/>
      <c r="J250" s="13"/>
    </row>
    <row r="251" spans="2:10">
      <c r="B251" s="123"/>
      <c r="F251" s="13"/>
      <c r="G251" s="13"/>
      <c r="J251" s="13"/>
    </row>
    <row r="252" spans="2:10">
      <c r="F252" s="13"/>
      <c r="G252" s="13"/>
      <c r="J252" s="13"/>
    </row>
    <row r="253" spans="2:10">
      <c r="F253" s="13"/>
      <c r="G253" s="13"/>
      <c r="J253" s="13"/>
    </row>
    <row r="254" spans="2:10">
      <c r="F254" s="13"/>
      <c r="G254" s="13"/>
      <c r="J254" s="13"/>
    </row>
    <row r="255" spans="2:10">
      <c r="F255" s="13"/>
      <c r="G255" s="13"/>
      <c r="J255" s="13"/>
    </row>
    <row r="256" spans="2:10">
      <c r="F256" s="13"/>
      <c r="G256" s="13"/>
      <c r="J256" s="13"/>
    </row>
    <row r="257" spans="3:10">
      <c r="C257" s="124"/>
      <c r="F257" s="13"/>
      <c r="G257" s="13"/>
      <c r="J257" s="13"/>
    </row>
  </sheetData>
  <autoFilter ref="A16:J220"/>
  <mergeCells count="6">
    <mergeCell ref="F15:G15"/>
    <mergeCell ref="H15:I15"/>
    <mergeCell ref="D14:E14"/>
    <mergeCell ref="D15:E15"/>
    <mergeCell ref="F14:G14"/>
    <mergeCell ref="H14:I14"/>
  </mergeCells>
  <phoneticPr fontId="2" type="noConversion"/>
  <printOptions horizontalCentered="1"/>
  <pageMargins left="0.78740157480314965" right="0.78740157480314965" top="0.74803149606299213" bottom="1.1023622047244095" header="0.51181102362204722" footer="0.59055118110236227"/>
  <pageSetup paperSize="9" scale="99" firstPageNumber="332" orientation="landscape" blackAndWhite="1" useFirstPageNumber="1" r:id="rId1"/>
  <headerFooter alignWithMargins="0">
    <oddHeader xml:space="preserve">&amp;C   </oddHeader>
    <oddFooter>&amp;C&amp;"Times New Roman,Bold"   &amp;P</oddFooter>
  </headerFooter>
  <rowBreaks count="2" manualBreakCount="2">
    <brk id="124" max="11" man="1"/>
    <brk id="150" max="11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dem40</vt:lpstr>
      <vt:lpstr>_2017_18</vt:lpstr>
      <vt:lpstr>'dem40'!Print_Area</vt:lpstr>
      <vt:lpstr>'dem40'!Print_Titles</vt:lpstr>
      <vt:lpstr>'dem40'!Tourism</vt:lpstr>
      <vt:lpstr>'dem40'!tourismcap</vt:lpstr>
      <vt:lpstr>'dem40'!tourismRevenue</vt:lpstr>
      <vt:lpstr>'dem40'!Voted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2019-07-19T07:59:00Z</cp:lastPrinted>
  <dcterms:created xsi:type="dcterms:W3CDTF">2004-06-02T16:27:26Z</dcterms:created>
  <dcterms:modified xsi:type="dcterms:W3CDTF">2019-08-05T10:17:36Z</dcterms:modified>
</cp:coreProperties>
</file>