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5" sheetId="4" r:id="rId1"/>
  </sheets>
  <definedNames>
    <definedName name="__123Graph_D" hidden="1">#REF!</definedName>
    <definedName name="_xlnm._FilterDatabase" localSheetId="0" hidden="1">'dem5'!$A$16:$J$120</definedName>
    <definedName name="_rec2" localSheetId="0">'dem5'!#REF!</definedName>
    <definedName name="_Regression_Int" localSheetId="0" hidden="1">1</definedName>
    <definedName name="culrec" localSheetId="0">'dem5'!$D$120:$J$120</definedName>
    <definedName name="culture" localSheetId="0">'dem5'!$D$59:$J$59</definedName>
    <definedName name="culturerevenue" localSheetId="0">'dem5'!$E$11:$G$11</definedName>
    <definedName name="educap" localSheetId="0">'dem5'!$D$115:$J$115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'dem5'!#REF!</definedName>
    <definedName name="_xlnm.Print_Area" localSheetId="0">'dem5'!$A$1:$J$120</definedName>
    <definedName name="_xlnm.Print_Titles" localSheetId="0">'dem5'!$13:$16</definedName>
    <definedName name="revise" localSheetId="0">'dem5'!$D$136:$I$136</definedName>
    <definedName name="sss" localSheetId="0">'dem5'!$D$69:$J$69</definedName>
    <definedName name="sssrec" localSheetId="0">'dem5'!#REF!</definedName>
    <definedName name="summary" localSheetId="0">'dem5'!$D$126:$I$126</definedName>
    <definedName name="Z_239EE218_578E_4317_BEED_14D5D7089E27_.wvu.FilterData" localSheetId="0" hidden="1">'dem5'!$A$1:$J$123</definedName>
    <definedName name="Z_239EE218_578E_4317_BEED_14D5D7089E27_.wvu.PrintArea" localSheetId="0" hidden="1">'dem5'!$A$1:$J$123</definedName>
    <definedName name="Z_239EE218_578E_4317_BEED_14D5D7089E27_.wvu.PrintTitles" localSheetId="0" hidden="1">'dem5'!$13:$16</definedName>
    <definedName name="Z_302A3EA3_AE96_11D5_A646_0050BA3D7AFD_.wvu.FilterData" localSheetId="0" hidden="1">'dem5'!$A$1:$J$123</definedName>
    <definedName name="Z_302A3EA3_AE96_11D5_A646_0050BA3D7AFD_.wvu.PrintArea" localSheetId="0" hidden="1">'dem5'!$A$1:$J$123</definedName>
    <definedName name="Z_302A3EA3_AE96_11D5_A646_0050BA3D7AFD_.wvu.PrintTitles" localSheetId="0" hidden="1">'dem5'!$13:$16</definedName>
    <definedName name="Z_36DBA021_0ECB_11D4_8064_004005726899_.wvu.FilterData" localSheetId="0" hidden="1">'dem5'!$C$17:$C$76</definedName>
    <definedName name="Z_36DBA021_0ECB_11D4_8064_004005726899_.wvu.PrintTitles" localSheetId="0" hidden="1">'dem5'!$13:$16</definedName>
    <definedName name="Z_93EBE921_AE91_11D5_8685_004005726899_.wvu.FilterData" localSheetId="0" hidden="1">'dem5'!$C$17:$C$76</definedName>
    <definedName name="Z_93EBE921_AE91_11D5_8685_004005726899_.wvu.PrintTitles" localSheetId="0" hidden="1">'dem5'!$13:$16</definedName>
    <definedName name="Z_94DA79C1_0FDE_11D5_9579_000021DAEEA2_.wvu.FilterData" localSheetId="0" hidden="1">'dem5'!$C$17:$C$76</definedName>
    <definedName name="Z_94DA79C1_0FDE_11D5_9579_000021DAEEA2_.wvu.PrintArea" localSheetId="0" hidden="1">'dem5'!$A$1:$J$123</definedName>
    <definedName name="Z_94DA79C1_0FDE_11D5_9579_000021DAEEA2_.wvu.PrintTitles" localSheetId="0" hidden="1">'dem5'!$13:$16</definedName>
    <definedName name="Z_C868F8C3_16D7_11D5_A68D_81D6213F5331_.wvu.FilterData" localSheetId="0" hidden="1">'dem5'!$C$17:$C$76</definedName>
    <definedName name="Z_C868F8C3_16D7_11D5_A68D_81D6213F5331_.wvu.PrintTitles" localSheetId="0" hidden="1">'dem5'!$13:$16</definedName>
    <definedName name="Z_E5DF37BD_125C_11D5_8DC4_D0F5D88B3549_.wvu.FilterData" localSheetId="0" hidden="1">'dem5'!$C$17:$C$76</definedName>
    <definedName name="Z_E5DF37BD_125C_11D5_8DC4_D0F5D88B3549_.wvu.PrintArea" localSheetId="0" hidden="1">'dem5'!$A$1:$J$123</definedName>
    <definedName name="Z_E5DF37BD_125C_11D5_8DC4_D0F5D88B3549_.wvu.PrintTitles" localSheetId="0" hidden="1">'dem5'!$13:$16</definedName>
    <definedName name="Z_F8ADACC1_164E_11D6_B603_000021DAEEA2_.wvu.FilterData" localSheetId="0" hidden="1">'dem5'!$C$17:$C$76</definedName>
    <definedName name="Z_F8ADACC1_164E_11D6_B603_000021DAEEA2_.wvu.PrintTitles" localSheetId="0" hidden="1">'dem5'!$13:$16</definedName>
  </definedNames>
  <calcPr calcId="125725"/>
</workbook>
</file>

<file path=xl/calcChain.xml><?xml version="1.0" encoding="utf-8"?>
<calcChain xmlns="http://schemas.openxmlformats.org/spreadsheetml/2006/main">
  <c r="D112" i="4"/>
  <c r="F112"/>
  <c r="H112"/>
  <c r="F45" l="1"/>
  <c r="H45"/>
  <c r="D45"/>
  <c r="H113" l="1"/>
  <c r="H114" s="1"/>
  <c r="H115" s="1"/>
  <c r="H116" s="1"/>
  <c r="F113"/>
  <c r="F114" s="1"/>
  <c r="F115" s="1"/>
  <c r="F116" s="1"/>
  <c r="D113"/>
  <c r="D114" s="1"/>
  <c r="D115" s="1"/>
  <c r="D116" s="1"/>
  <c r="H67"/>
  <c r="H68" s="1"/>
  <c r="H69" s="1"/>
  <c r="F67"/>
  <c r="F68" s="1"/>
  <c r="F69" s="1"/>
  <c r="D67"/>
  <c r="D68" s="1"/>
  <c r="D69" s="1"/>
  <c r="H57"/>
  <c r="H58" s="1"/>
  <c r="F57"/>
  <c r="F58" s="1"/>
  <c r="D57"/>
  <c r="D58" s="1"/>
  <c r="H51"/>
  <c r="H52" s="1"/>
  <c r="F51"/>
  <c r="F52" s="1"/>
  <c r="D51"/>
  <c r="D52" s="1"/>
  <c r="H41"/>
  <c r="F41"/>
  <c r="D41"/>
  <c r="H37"/>
  <c r="F37"/>
  <c r="D37"/>
  <c r="H26"/>
  <c r="H27" s="1"/>
  <c r="F26"/>
  <c r="F27" s="1"/>
  <c r="D26"/>
  <c r="D27" s="1"/>
  <c r="F46" l="1"/>
  <c r="F59" s="1"/>
  <c r="F70" s="1"/>
  <c r="F117" s="1"/>
  <c r="D46"/>
  <c r="D59" s="1"/>
  <c r="D70" s="1"/>
  <c r="D117" s="1"/>
  <c r="H46"/>
  <c r="H59" s="1"/>
  <c r="H70" s="1"/>
  <c r="H117" s="1"/>
  <c r="F11" l="1"/>
  <c r="E11" l="1"/>
  <c r="G11" l="1"/>
</calcChain>
</file>

<file path=xl/sharedStrings.xml><?xml version="1.0" encoding="utf-8"?>
<sst xmlns="http://schemas.openxmlformats.org/spreadsheetml/2006/main" count="198" uniqueCount="141">
  <si>
    <t>Art and Culture</t>
  </si>
  <si>
    <t>Secretariat- Social Services</t>
  </si>
  <si>
    <t>(a) Education, Sports, Art &amp; Culture</t>
  </si>
  <si>
    <t>Capital Outlay on Education, Sports, Art &amp; Culture</t>
  </si>
  <si>
    <t>Voted</t>
  </si>
  <si>
    <t>Major /Sub-Major/Minor/Sub/Detailed Heads</t>
  </si>
  <si>
    <t>Total</t>
  </si>
  <si>
    <t>REVENUE SECTION</t>
  </si>
  <si>
    <t>M.H.</t>
  </si>
  <si>
    <t>Direction &amp;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</si>
  <si>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</si>
  <si>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</si>
  <si>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</si>
  <si>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</si>
  <si>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</si>
  <si>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</si>
  <si>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</si>
  <si>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Promotion of Art &amp; Culture</t>
  </si>
  <si>
    <t>Establishment</t>
  </si>
  <si>
    <t>60.00.01</t>
  </si>
  <si>
    <t>60.00.13</t>
  </si>
  <si>
    <t>60.00.31</t>
  </si>
  <si>
    <t>Grants-in-aid</t>
  </si>
  <si>
    <t>60.00.50</t>
  </si>
  <si>
    <t>Other Charges</t>
  </si>
  <si>
    <t>State Archives</t>
  </si>
  <si>
    <t>62.00.01</t>
  </si>
  <si>
    <t>Public Libraries</t>
  </si>
  <si>
    <t>State Central and District Libraries</t>
  </si>
  <si>
    <t>63.00.01</t>
  </si>
  <si>
    <t>Culture Department</t>
  </si>
  <si>
    <t>05.00.01</t>
  </si>
  <si>
    <t>05.00.11</t>
  </si>
  <si>
    <t>05.00.13</t>
  </si>
  <si>
    <t>CAPITAL SECTION</t>
  </si>
  <si>
    <t>Capital Outlay on Education, Sports, Art and Culture</t>
  </si>
  <si>
    <t>Other Expenditure</t>
  </si>
  <si>
    <t>Construction</t>
  </si>
  <si>
    <t>60.00.72</t>
  </si>
  <si>
    <t>Namgyal Institute of Tibetology</t>
  </si>
  <si>
    <t>62.00.31</t>
  </si>
  <si>
    <t>60.00.82</t>
  </si>
  <si>
    <t>II. Details of the estimates and the heads under which this grant will be accounted for:</t>
  </si>
  <si>
    <t>Secretariat</t>
  </si>
  <si>
    <t>Revenue</t>
  </si>
  <si>
    <t>Capital</t>
  </si>
  <si>
    <t>B - Social Services (a) Education, Sports, Art and Culture</t>
  </si>
  <si>
    <t>B - Capital Account of General Services</t>
  </si>
  <si>
    <t>(h) Others</t>
  </si>
  <si>
    <t>Archives</t>
  </si>
  <si>
    <t>60.00.85</t>
  </si>
  <si>
    <t>60.00.88</t>
  </si>
  <si>
    <t>Community Centre Phase I</t>
  </si>
  <si>
    <t>Construction of  Srijunga Statue in West Sikkim (SPA)</t>
  </si>
  <si>
    <t>(In Thousands of Rupees)</t>
  </si>
  <si>
    <t>60.00.71</t>
  </si>
  <si>
    <t>Rec</t>
  </si>
  <si>
    <t>60.00.74</t>
  </si>
  <si>
    <t>Expenses on upkeep of Manan Bhawan</t>
  </si>
  <si>
    <t>Village Community Centre at 6th Mile, Tadong</t>
  </si>
  <si>
    <t>Construction of MPCC at Bal Bir Bau Ground, Pani House</t>
  </si>
  <si>
    <t>00.44.73</t>
  </si>
  <si>
    <t>Felicitation of Civilians</t>
  </si>
  <si>
    <t>60.00.80</t>
  </si>
  <si>
    <t>Buddhist Centre/ University (NIT)</t>
  </si>
  <si>
    <t>60.00.76</t>
  </si>
  <si>
    <t>Folk Healers Centre</t>
  </si>
  <si>
    <t>60.00.79</t>
  </si>
  <si>
    <t>Shakti Sthal at Mungrong</t>
  </si>
  <si>
    <t>60.00.99</t>
  </si>
  <si>
    <t xml:space="preserve">Construction of Chenreji Statue </t>
  </si>
  <si>
    <t>60.00.66</t>
  </si>
  <si>
    <t>60.00.67</t>
  </si>
  <si>
    <t>60.00.68</t>
  </si>
  <si>
    <t>60.00.69</t>
  </si>
  <si>
    <t>60.00.70</t>
  </si>
  <si>
    <t>Construction of Rai Khim, Lumsey, Tadong</t>
  </si>
  <si>
    <t>Construction of Newar Bhawan, Gangtok</t>
  </si>
  <si>
    <t>Construction of Limboo Traditional House at Ramidham, West Sikkim</t>
  </si>
  <si>
    <t>Construction of Limboo Traditional House at Darap, West Sikkim</t>
  </si>
  <si>
    <t>Construction of New Community Centre, Gyalshing</t>
  </si>
  <si>
    <t>Budget Estimate</t>
  </si>
  <si>
    <t>60.00.61</t>
  </si>
  <si>
    <t>Construction of Lepcha Primitive Tribal Tourist Centre at Dzongu</t>
  </si>
  <si>
    <t>60.00.62</t>
  </si>
  <si>
    <t>60.00.63</t>
  </si>
  <si>
    <t>60.00.64</t>
  </si>
  <si>
    <t>Construction of Mangarjung in West District</t>
  </si>
  <si>
    <t>Construction of Rodhi Ghar, Chuba Perbing, South Sikkim</t>
  </si>
  <si>
    <t>60.00.65</t>
  </si>
  <si>
    <t>Construction of Sherpa Bhawan</t>
  </si>
  <si>
    <t>00.44.42</t>
  </si>
  <si>
    <t>60.00.91</t>
  </si>
  <si>
    <t>Construction of Ethnic Dewali Centre at Pakyong</t>
  </si>
  <si>
    <t>60.00.60</t>
  </si>
  <si>
    <t>Tamang Study Centre</t>
  </si>
  <si>
    <t>60.00.59</t>
  </si>
  <si>
    <t>Bhujel Bhawan</t>
  </si>
  <si>
    <t>Tamang Traditional Bhawan</t>
  </si>
  <si>
    <t>60.00.58</t>
  </si>
  <si>
    <t>Limboo Bhawan at Assam Lingzey</t>
  </si>
  <si>
    <t>Limboo Tribal Bhawan at Srijunga Mangkhim near Mangshila</t>
  </si>
  <si>
    <t>60.00.57</t>
  </si>
  <si>
    <t>Tamang Bhawan at Maniram</t>
  </si>
  <si>
    <t>60.00.56</t>
  </si>
  <si>
    <t>Tribal Bhawan at Teendharey</t>
  </si>
  <si>
    <t>60.00.89</t>
  </si>
  <si>
    <t>Community Centre Phase II</t>
  </si>
  <si>
    <t>60.00.54</t>
  </si>
  <si>
    <t>60.00.55</t>
  </si>
  <si>
    <t>Lump sum provision for revision of Pay &amp; Allowances</t>
  </si>
  <si>
    <t>Art and Culture, 00.911-Deduct Recoveries of overpayments</t>
  </si>
  <si>
    <t>I. Estimate of the amount required in the year ending 31st March, 2020 to defray the charges in respect of Cultural Affairs and Heritage</t>
  </si>
  <si>
    <t>2019-20</t>
  </si>
  <si>
    <t>Construction of Ngadag Sempa Chenpo Statue at Yuksam</t>
  </si>
  <si>
    <t>60.00.51</t>
  </si>
  <si>
    <t>Ramanuj Vedic Gurukulam, Neopaney Gaon, Rumtek</t>
  </si>
  <si>
    <t>60.00.52</t>
  </si>
  <si>
    <t>Sherpa Study Centre</t>
  </si>
  <si>
    <t>60.00.53</t>
  </si>
  <si>
    <t>Heritage Protection Scheme</t>
  </si>
  <si>
    <t>60.00.87</t>
  </si>
  <si>
    <t>Construction of Staircase to Heaven (SPA)</t>
  </si>
  <si>
    <t>60.00.93</t>
  </si>
  <si>
    <t>Sani Dham, Lingmoo</t>
  </si>
  <si>
    <t>Sikkim Akademi</t>
  </si>
  <si>
    <t>63.00.31</t>
  </si>
  <si>
    <t>60.00.49</t>
  </si>
  <si>
    <t>Construction of Limboo Cultural Hall at Tharpu West Sikkim</t>
  </si>
  <si>
    <t>Wages</t>
  </si>
  <si>
    <t>60.00.02</t>
  </si>
  <si>
    <t>CULTURAL  AFFAIRS AND HERITAGE</t>
  </si>
  <si>
    <t>DEMAND NO. 5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</si>
  <si>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</si>
  <si>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</si>
  <si>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</si>
  <si>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</si>
  <si>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</si>
  <si>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</si>
  <si>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Setting up of Sikkim State Museum, Gangtok 
(Central Share)</t>
  </si>
  <si>
    <t>Setting up of Sikkim State Museum, Gangtok 
(State Share)</t>
  </si>
</sst>
</file>

<file path=xl/styles.xml><?xml version="1.0" encoding="utf-8"?>
<styleSheet xmlns="http://schemas.openxmlformats.org/spreadsheetml/2006/main">
  <numFmts count="12"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0#"/>
    <numFmt numFmtId="169" formatCode="00.00#"/>
    <numFmt numFmtId="170" formatCode="00.#00"/>
    <numFmt numFmtId="171" formatCode="00.000"/>
    <numFmt numFmtId="172" formatCode="00.00.0#"/>
    <numFmt numFmtId="173" formatCode="0#.#00"/>
    <numFmt numFmtId="174" formatCode="00.00"/>
    <numFmt numFmtId="175" formatCode="0;[Red]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  <xf numFmtId="0" fontId="2" fillId="0" borderId="0"/>
  </cellStyleXfs>
  <cellXfs count="123">
    <xf numFmtId="0" fontId="0" fillId="0" borderId="0" xfId="0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2" xfId="5" applyFont="1" applyFill="1" applyBorder="1" applyAlignment="1" applyProtection="1">
      <alignment horizontal="left"/>
    </xf>
    <xf numFmtId="0" fontId="3" fillId="0" borderId="2" xfId="5" applyNumberFormat="1" applyFont="1" applyFill="1" applyBorder="1" applyProtection="1"/>
    <xf numFmtId="0" fontId="3" fillId="0" borderId="2" xfId="5" applyNumberFormat="1" applyFont="1" applyFill="1" applyBorder="1" applyAlignment="1" applyProtection="1">
      <alignment horizontal="left"/>
    </xf>
    <xf numFmtId="0" fontId="5" fillId="0" borderId="2" xfId="5" applyNumberFormat="1" applyFont="1" applyFill="1" applyBorder="1" applyAlignment="1" applyProtection="1">
      <alignment horizontal="right"/>
    </xf>
    <xf numFmtId="0" fontId="3" fillId="0" borderId="0" xfId="6" applyFont="1" applyFill="1" applyProtection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2" xfId="5" applyNumberFormat="1" applyFont="1" applyFill="1" applyBorder="1" applyAlignment="1" applyProtection="1">
      <alignment horizontal="right"/>
    </xf>
    <xf numFmtId="0" fontId="3" fillId="0" borderId="2" xfId="5" applyNumberFormat="1" applyFont="1" applyFill="1" applyBorder="1" applyAlignment="1" applyProtection="1">
      <alignment vertical="center" wrapText="1"/>
    </xf>
    <xf numFmtId="0" fontId="3" fillId="0" borderId="2" xfId="4" applyFont="1" applyFill="1" applyBorder="1" applyAlignment="1">
      <alignment vertical="top" wrapText="1"/>
    </xf>
    <xf numFmtId="0" fontId="4" fillId="0" borderId="2" xfId="4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7" applyFont="1" applyFill="1"/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4" applyFont="1" applyFill="1" applyBorder="1" applyAlignment="1">
      <alignment vertical="top" wrapText="1"/>
    </xf>
    <xf numFmtId="0" fontId="4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vertical="top" wrapText="1"/>
    </xf>
    <xf numFmtId="0" fontId="3" fillId="0" borderId="0" xfId="3" applyNumberFormat="1" applyFont="1" applyFill="1" applyProtection="1"/>
    <xf numFmtId="0" fontId="4" fillId="0" borderId="0" xfId="4" applyFont="1" applyFill="1" applyAlignment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Border="1"/>
    <xf numFmtId="0" fontId="3" fillId="0" borderId="0" xfId="4" applyFont="1" applyFill="1" applyBorder="1" applyAlignment="1">
      <alignment horizontal="right"/>
    </xf>
    <xf numFmtId="0" fontId="3" fillId="0" borderId="0" xfId="4" applyNumberFormat="1" applyFont="1" applyFill="1" applyAlignment="1">
      <alignment horizontal="right"/>
    </xf>
    <xf numFmtId="0" fontId="3" fillId="0" borderId="0" xfId="4" applyFont="1" applyFill="1"/>
    <xf numFmtId="0" fontId="3" fillId="0" borderId="0" xfId="4" applyNumberFormat="1" applyFont="1" applyFill="1"/>
    <xf numFmtId="0" fontId="3" fillId="0" borderId="0" xfId="4" applyFont="1" applyFill="1" applyAlignment="1" applyProtection="1">
      <alignment horizontal="left"/>
    </xf>
    <xf numFmtId="0" fontId="3" fillId="0" borderId="0" xfId="4" applyFont="1" applyFill="1" applyBorder="1" applyAlignment="1" applyProtection="1">
      <alignment horizontal="right"/>
    </xf>
    <xf numFmtId="0" fontId="3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 applyProtection="1">
      <alignment horizontal="center"/>
    </xf>
    <xf numFmtId="0" fontId="3" fillId="0" borderId="0" xfId="6" applyFont="1" applyFill="1" applyBorder="1" applyAlignment="1" applyProtection="1">
      <alignment horizontal="left"/>
    </xf>
    <xf numFmtId="0" fontId="3" fillId="0" borderId="0" xfId="4" applyNumberFormat="1" applyFont="1" applyFill="1" applyAlignment="1">
      <alignment horizontal="center"/>
    </xf>
    <xf numFmtId="0" fontId="4" fillId="0" borderId="0" xfId="4" applyNumberFormat="1" applyFont="1" applyFill="1"/>
    <xf numFmtId="0" fontId="4" fillId="0" borderId="0" xfId="4" applyNumberFormat="1" applyFont="1" applyFill="1" applyAlignment="1" applyProtection="1">
      <alignment horizontal="right"/>
    </xf>
    <xf numFmtId="0" fontId="3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 applyProtection="1">
      <alignment horizontal="left" vertical="center" wrapText="1"/>
    </xf>
    <xf numFmtId="175" fontId="3" fillId="0" borderId="0" xfId="4" applyNumberFormat="1" applyFont="1" applyFill="1" applyAlignment="1" applyProtection="1">
      <alignment horizontal="right"/>
    </xf>
    <xf numFmtId="164" fontId="3" fillId="0" borderId="0" xfId="1" applyFont="1" applyFill="1" applyAlignment="1" applyProtection="1">
      <alignment horizontal="right"/>
    </xf>
    <xf numFmtId="0" fontId="3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Protection="1"/>
    <xf numFmtId="169" fontId="4" fillId="0" borderId="0" xfId="4" applyNumberFormat="1" applyFont="1" applyFill="1" applyBorder="1" applyAlignment="1">
      <alignment horizontal="right" vertical="top" wrapText="1"/>
    </xf>
    <xf numFmtId="174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Alignment="1" applyProtection="1">
      <alignment horizontal="right" wrapText="1"/>
    </xf>
    <xf numFmtId="168" fontId="3" fillId="0" borderId="0" xfId="4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170" fontId="4" fillId="0" borderId="0" xfId="4" applyNumberFormat="1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4" fillId="0" borderId="2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right" vertical="center" wrapText="1"/>
    </xf>
    <xf numFmtId="0" fontId="4" fillId="0" borderId="1" xfId="4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7" applyFont="1" applyFill="1" applyBorder="1" applyAlignment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>
      <alignment vertical="top" wrapText="1"/>
    </xf>
    <xf numFmtId="166" fontId="3" fillId="0" borderId="0" xfId="7" applyNumberFormat="1" applyFont="1" applyFill="1" applyBorder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/>
    </xf>
    <xf numFmtId="173" fontId="4" fillId="0" borderId="0" xfId="7" applyNumberFormat="1" applyFont="1" applyFill="1" applyBorder="1" applyAlignment="1">
      <alignment horizontal="right" vertical="top" wrapText="1"/>
    </xf>
    <xf numFmtId="0" fontId="3" fillId="0" borderId="0" xfId="7" applyNumberFormat="1" applyFont="1" applyFill="1" applyBorder="1" applyAlignment="1">
      <alignment horizontal="right"/>
    </xf>
    <xf numFmtId="0" fontId="3" fillId="0" borderId="0" xfId="7" applyFont="1" applyFill="1" applyBorder="1" applyAlignment="1">
      <alignment horizontal="right" vertical="top" wrapText="1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Alignment="1">
      <alignment horizontal="right"/>
    </xf>
    <xf numFmtId="49" fontId="3" fillId="0" borderId="0" xfId="7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3" xfId="4" applyFont="1" applyFill="1" applyBorder="1" applyAlignment="1">
      <alignment vertical="top" wrapText="1"/>
    </xf>
    <xf numFmtId="0" fontId="3" fillId="0" borderId="0" xfId="1" applyNumberFormat="1" applyFont="1" applyFill="1" applyAlignment="1" applyProtection="1">
      <alignment horizontal="right"/>
    </xf>
    <xf numFmtId="171" fontId="4" fillId="0" borderId="0" xfId="4" applyNumberFormat="1" applyFont="1" applyFill="1" applyBorder="1" applyAlignment="1">
      <alignment horizontal="right"/>
    </xf>
    <xf numFmtId="0" fontId="4" fillId="0" borderId="0" xfId="4" applyFont="1" applyFill="1" applyBorder="1" applyAlignment="1" applyProtection="1">
      <alignment horizontal="left"/>
    </xf>
    <xf numFmtId="0" fontId="4" fillId="0" borderId="0" xfId="4" applyFont="1" applyFill="1" applyBorder="1" applyAlignment="1">
      <alignment horizontal="right"/>
    </xf>
    <xf numFmtId="0" fontId="4" fillId="0" borderId="0" xfId="4" applyFont="1" applyFill="1" applyBorder="1"/>
    <xf numFmtId="0" fontId="4" fillId="0" borderId="0" xfId="0" applyNumberFormat="1" applyFont="1" applyFill="1" applyBorder="1" applyAlignment="1" applyProtection="1">
      <alignment horizontal="center"/>
    </xf>
    <xf numFmtId="0" fontId="3" fillId="0" borderId="2" xfId="7" applyFont="1" applyFill="1" applyBorder="1" applyAlignment="1">
      <alignment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Alignment="1">
      <alignment horizontal="right"/>
    </xf>
    <xf numFmtId="0" fontId="3" fillId="0" borderId="0" xfId="9" applyFont="1" applyFill="1" applyBorder="1" applyAlignment="1">
      <alignment horizontal="center" vertical="top" wrapText="1"/>
    </xf>
    <xf numFmtId="167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vertical="top" wrapText="1"/>
    </xf>
    <xf numFmtId="172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Alignment="1">
      <alignment vertical="center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49" fontId="3" fillId="0" borderId="0" xfId="8" applyNumberFormat="1" applyFont="1" applyFill="1" applyBorder="1" applyAlignment="1">
      <alignment horizontal="right" vertical="top" wrapText="1"/>
    </xf>
    <xf numFmtId="164" fontId="3" fillId="0" borderId="0" xfId="1" applyFont="1" applyFill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0" xfId="1" applyFont="1" applyFill="1" applyAlignment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2" xfId="1" applyFont="1" applyFill="1" applyBorder="1" applyAlignment="1">
      <alignment horizontal="right" wrapText="1"/>
    </xf>
    <xf numFmtId="164" fontId="3" fillId="0" borderId="0" xfId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left" vertical="top"/>
    </xf>
    <xf numFmtId="167" fontId="3" fillId="0" borderId="2" xfId="4" applyNumberFormat="1" applyFont="1" applyFill="1" applyBorder="1" applyAlignment="1">
      <alignment horizontal="right" vertical="top" wrapText="1"/>
    </xf>
    <xf numFmtId="0" fontId="3" fillId="0" borderId="2" xfId="4" applyFont="1" applyFill="1" applyBorder="1" applyAlignment="1" applyProtection="1">
      <alignment horizontal="left" vertical="top" wrapText="1"/>
    </xf>
    <xf numFmtId="49" fontId="3" fillId="0" borderId="2" xfId="7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vertical="top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4" fillId="0" borderId="0" xfId="4" applyFont="1" applyFill="1" applyAlignment="1">
      <alignment horizontal="center"/>
    </xf>
    <xf numFmtId="0" fontId="3" fillId="0" borderId="3" xfId="5" applyNumberFormat="1" applyFont="1" applyFill="1" applyBorder="1" applyAlignment="1" applyProtection="1">
      <alignment vertical="top"/>
    </xf>
    <xf numFmtId="0" fontId="3" fillId="0" borderId="0" xfId="5" applyNumberFormat="1" applyFont="1" applyFill="1" applyBorder="1" applyAlignment="1" applyProtection="1">
      <alignment horizontal="left"/>
    </xf>
    <xf numFmtId="0" fontId="3" fillId="0" borderId="3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Alignment="1" applyProtection="1">
      <alignment horizontal="right" vertical="top"/>
    </xf>
    <xf numFmtId="0" fontId="3" fillId="0" borderId="0" xfId="5" applyNumberFormat="1" applyFont="1" applyFill="1" applyBorder="1" applyAlignment="1" applyProtection="1">
      <alignment horizontal="left" vertical="top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 applyAlignment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9"/>
    <cellStyle name="Normal_BUDGET-2000" xfId="5"/>
    <cellStyle name="Normal_budgetDocNIC02-03" xfId="6"/>
    <cellStyle name="Normal_DEMAND17" xfId="7"/>
    <cellStyle name="Normal_DEMAND17 2" xfId="8"/>
  </cellStyles>
  <dxfs count="0"/>
  <tableStyles count="0" defaultTableStyle="TableStyleMedium9" defaultPivotStyle="PivotStyleLight16"/>
  <colors>
    <mruColors>
      <color rgb="FFFF00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136"/>
  <sheetViews>
    <sheetView tabSelected="1" view="pageBreakPreview" zoomScaleNormal="160" zoomScaleSheetLayoutView="100" workbookViewId="0">
      <selection activeCell="A2" sqref="A2:J2"/>
    </sheetView>
  </sheetViews>
  <sheetFormatPr defaultColWidth="12.44140625" defaultRowHeight="13.2"/>
  <cols>
    <col min="1" max="1" width="6.5546875" style="26" customWidth="1"/>
    <col min="2" max="2" width="8.21875" style="27" customWidth="1"/>
    <col min="3" max="3" width="40.77734375" style="26" customWidth="1"/>
    <col min="4" max="4" width="11.77734375" style="30" customWidth="1"/>
    <col min="5" max="5" width="9.77734375" style="30" customWidth="1"/>
    <col min="6" max="6" width="11.77734375" style="29" customWidth="1"/>
    <col min="7" max="7" width="9.77734375" style="29" customWidth="1"/>
    <col min="8" max="8" width="11.77734375" style="30" customWidth="1"/>
    <col min="9" max="9" width="9.77734375" style="30" customWidth="1"/>
    <col min="10" max="10" width="13.77734375" style="30" customWidth="1"/>
    <col min="11" max="16384" width="12.44140625" style="29"/>
  </cols>
  <sheetData>
    <row r="1" spans="1:10" ht="13.5" customHeight="1">
      <c r="A1" s="121" t="s">
        <v>132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3.5" customHeight="1">
      <c r="A2" s="122" t="s">
        <v>131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10.050000000000001" customHeight="1">
      <c r="A3" s="115"/>
      <c r="B3" s="24"/>
      <c r="C3" s="115"/>
      <c r="D3" s="25"/>
      <c r="E3" s="25"/>
      <c r="F3" s="115"/>
      <c r="G3" s="115"/>
      <c r="H3" s="25"/>
      <c r="I3" s="25"/>
      <c r="J3" s="25"/>
    </row>
    <row r="4" spans="1:10" ht="13.5" customHeight="1">
      <c r="D4" s="28" t="s">
        <v>46</v>
      </c>
      <c r="E4" s="25">
        <v>2205</v>
      </c>
      <c r="F4" s="29" t="s">
        <v>0</v>
      </c>
    </row>
    <row r="5" spans="1:10" ht="13.5" customHeight="1">
      <c r="D5" s="28" t="s">
        <v>48</v>
      </c>
      <c r="E5" s="25">
        <v>2251</v>
      </c>
      <c r="F5" s="31" t="s">
        <v>1</v>
      </c>
    </row>
    <row r="6" spans="1:10" ht="13.5" customHeight="1">
      <c r="C6" s="32"/>
      <c r="D6" s="33" t="s">
        <v>47</v>
      </c>
    </row>
    <row r="7" spans="1:10" ht="13.5" customHeight="1">
      <c r="C7" s="32"/>
      <c r="D7" s="33" t="s">
        <v>2</v>
      </c>
      <c r="E7" s="34">
        <v>4202</v>
      </c>
      <c r="F7" s="31" t="s">
        <v>3</v>
      </c>
    </row>
    <row r="8" spans="1:10">
      <c r="C8" s="32"/>
      <c r="D8" s="33"/>
      <c r="E8" s="34"/>
      <c r="F8" s="31"/>
    </row>
    <row r="9" spans="1:10" ht="13.5" customHeight="1">
      <c r="A9" s="35" t="s">
        <v>112</v>
      </c>
      <c r="E9" s="36"/>
      <c r="F9" s="30"/>
      <c r="G9" s="30"/>
    </row>
    <row r="10" spans="1:10" ht="13.5" customHeight="1">
      <c r="A10" s="1"/>
      <c r="D10" s="37"/>
      <c r="E10" s="38" t="s">
        <v>44</v>
      </c>
      <c r="F10" s="38" t="s">
        <v>45</v>
      </c>
      <c r="G10" s="38" t="s">
        <v>6</v>
      </c>
      <c r="H10" s="91"/>
    </row>
    <row r="11" spans="1:10">
      <c r="A11" s="1"/>
      <c r="D11" s="38" t="s">
        <v>4</v>
      </c>
      <c r="E11" s="38">
        <f>J70</f>
        <v>184162</v>
      </c>
      <c r="F11" s="38">
        <f>J116</f>
        <v>25000</v>
      </c>
      <c r="G11" s="38">
        <f>F11+E11</f>
        <v>209162</v>
      </c>
      <c r="H11" s="91"/>
    </row>
    <row r="12" spans="1:10">
      <c r="A12" s="35" t="s">
        <v>42</v>
      </c>
      <c r="C12" s="39"/>
      <c r="F12" s="30"/>
      <c r="G12" s="30"/>
    </row>
    <row r="13" spans="1:10" s="7" customFormat="1" ht="13.5" customHeight="1">
      <c r="A13" s="1"/>
      <c r="B13" s="2"/>
      <c r="C13" s="3"/>
      <c r="D13" s="4"/>
      <c r="E13" s="4"/>
      <c r="F13" s="4"/>
      <c r="G13" s="4"/>
      <c r="H13" s="4"/>
      <c r="I13" s="5"/>
      <c r="J13" s="6" t="s">
        <v>54</v>
      </c>
    </row>
    <row r="14" spans="1:10" s="7" customFormat="1" ht="13.2" customHeight="1">
      <c r="A14" s="8"/>
      <c r="B14" s="9"/>
      <c r="C14" s="107"/>
      <c r="D14" s="116" t="s">
        <v>133</v>
      </c>
      <c r="E14" s="116"/>
      <c r="F14" s="120" t="s">
        <v>134</v>
      </c>
      <c r="G14" s="120"/>
      <c r="H14" s="120" t="s">
        <v>135</v>
      </c>
      <c r="I14" s="120"/>
      <c r="J14" s="118" t="s">
        <v>81</v>
      </c>
    </row>
    <row r="15" spans="1:10" s="7" customFormat="1">
      <c r="A15" s="1"/>
      <c r="B15" s="2"/>
      <c r="C15" s="10" t="s">
        <v>5</v>
      </c>
      <c r="D15" s="117" t="s">
        <v>136</v>
      </c>
      <c r="E15" s="117"/>
      <c r="F15" s="117" t="s">
        <v>137</v>
      </c>
      <c r="G15" s="117"/>
      <c r="H15" s="117" t="s">
        <v>138</v>
      </c>
      <c r="I15" s="117"/>
      <c r="J15" s="119" t="s">
        <v>113</v>
      </c>
    </row>
    <row r="16" spans="1:10" s="7" customFormat="1" ht="12" customHeight="1">
      <c r="A16" s="11"/>
      <c r="B16" s="12"/>
      <c r="C16" s="3"/>
      <c r="D16" s="13"/>
      <c r="E16" s="13"/>
      <c r="F16" s="13"/>
      <c r="G16" s="13"/>
      <c r="H16" s="13"/>
      <c r="I16" s="13"/>
      <c r="J16" s="14"/>
    </row>
    <row r="17" spans="1:10" ht="13.8" customHeight="1">
      <c r="C17" s="40" t="s">
        <v>7</v>
      </c>
      <c r="D17" s="33"/>
      <c r="E17" s="33"/>
      <c r="F17" s="33"/>
      <c r="G17" s="33"/>
      <c r="H17" s="41"/>
      <c r="I17" s="41"/>
      <c r="J17" s="33"/>
    </row>
    <row r="18" spans="1:10" ht="13.95" customHeight="1">
      <c r="A18" s="43" t="s">
        <v>8</v>
      </c>
      <c r="B18" s="44">
        <v>2205</v>
      </c>
      <c r="C18" s="45" t="s">
        <v>0</v>
      </c>
      <c r="D18" s="46"/>
      <c r="E18" s="46"/>
      <c r="F18" s="46"/>
      <c r="G18" s="46"/>
    </row>
    <row r="19" spans="1:10" ht="13.95" customHeight="1">
      <c r="A19" s="43"/>
      <c r="B19" s="47">
        <v>1E-3</v>
      </c>
      <c r="C19" s="45" t="s">
        <v>9</v>
      </c>
      <c r="D19" s="46"/>
      <c r="E19" s="46"/>
      <c r="F19" s="46"/>
      <c r="G19" s="46"/>
    </row>
    <row r="20" spans="1:10" ht="13.95" customHeight="1">
      <c r="A20" s="43"/>
      <c r="B20" s="48">
        <v>0.44</v>
      </c>
      <c r="C20" s="49" t="s">
        <v>10</v>
      </c>
      <c r="D20" s="46"/>
      <c r="E20" s="46"/>
      <c r="F20" s="46"/>
      <c r="G20" s="46"/>
    </row>
    <row r="21" spans="1:10" ht="13.95" customHeight="1">
      <c r="A21" s="43"/>
      <c r="B21" s="96" t="s">
        <v>11</v>
      </c>
      <c r="C21" s="49" t="s">
        <v>12</v>
      </c>
      <c r="D21" s="50">
        <v>18709</v>
      </c>
      <c r="E21" s="101"/>
      <c r="F21" s="50">
        <v>21472</v>
      </c>
      <c r="G21" s="101"/>
      <c r="H21" s="50">
        <v>21472</v>
      </c>
      <c r="I21" s="101"/>
      <c r="J21" s="50">
        <v>45789</v>
      </c>
    </row>
    <row r="22" spans="1:10" ht="13.95" customHeight="1">
      <c r="A22" s="43"/>
      <c r="B22" s="51" t="s">
        <v>13</v>
      </c>
      <c r="C22" s="49" t="s">
        <v>14</v>
      </c>
      <c r="D22" s="50">
        <v>513</v>
      </c>
      <c r="E22" s="101"/>
      <c r="F22" s="50">
        <v>545</v>
      </c>
      <c r="G22" s="101"/>
      <c r="H22" s="50">
        <v>545</v>
      </c>
      <c r="I22" s="101"/>
      <c r="J22" s="50">
        <v>409</v>
      </c>
    </row>
    <row r="23" spans="1:10" ht="13.95" customHeight="1">
      <c r="A23" s="43"/>
      <c r="B23" s="51" t="s">
        <v>15</v>
      </c>
      <c r="C23" s="49" t="s">
        <v>16</v>
      </c>
      <c r="D23" s="50">
        <v>2993</v>
      </c>
      <c r="E23" s="101"/>
      <c r="F23" s="50">
        <v>3200</v>
      </c>
      <c r="G23" s="101"/>
      <c r="H23" s="50">
        <v>13200</v>
      </c>
      <c r="I23" s="101"/>
      <c r="J23" s="50">
        <v>2400</v>
      </c>
    </row>
    <row r="24" spans="1:10" ht="13.8" customHeight="1">
      <c r="A24" s="43"/>
      <c r="B24" s="51" t="s">
        <v>91</v>
      </c>
      <c r="C24" s="49" t="s">
        <v>110</v>
      </c>
      <c r="D24" s="101">
        <v>0</v>
      </c>
      <c r="E24" s="101"/>
      <c r="F24" s="50">
        <v>11500</v>
      </c>
      <c r="G24" s="101"/>
      <c r="H24" s="50">
        <v>11500</v>
      </c>
      <c r="I24" s="101"/>
      <c r="J24" s="50">
        <v>10185</v>
      </c>
    </row>
    <row r="25" spans="1:10" ht="13.95" customHeight="1">
      <c r="A25" s="43"/>
      <c r="B25" s="51" t="s">
        <v>61</v>
      </c>
      <c r="C25" s="49" t="s">
        <v>62</v>
      </c>
      <c r="D25" s="50">
        <v>431</v>
      </c>
      <c r="E25" s="101"/>
      <c r="F25" s="50">
        <v>1</v>
      </c>
      <c r="G25" s="101"/>
      <c r="H25" s="50">
        <v>1</v>
      </c>
      <c r="I25" s="101"/>
      <c r="J25" s="50">
        <v>500</v>
      </c>
    </row>
    <row r="26" spans="1:10" ht="13.95" customHeight="1">
      <c r="A26" s="43" t="s">
        <v>6</v>
      </c>
      <c r="B26" s="48">
        <v>0.44</v>
      </c>
      <c r="C26" s="49" t="s">
        <v>10</v>
      </c>
      <c r="D26" s="52">
        <f t="shared" ref="D26:H26" si="0">SUM(D21:D25)</f>
        <v>22646</v>
      </c>
      <c r="E26" s="102"/>
      <c r="F26" s="52">
        <f t="shared" si="0"/>
        <v>36718</v>
      </c>
      <c r="G26" s="102"/>
      <c r="H26" s="52">
        <f t="shared" si="0"/>
        <v>46718</v>
      </c>
      <c r="I26" s="102"/>
      <c r="J26" s="52">
        <v>59283</v>
      </c>
    </row>
    <row r="27" spans="1:10" ht="13.95" customHeight="1">
      <c r="A27" s="43" t="s">
        <v>6</v>
      </c>
      <c r="B27" s="47">
        <v>1E-3</v>
      </c>
      <c r="C27" s="45" t="s">
        <v>9</v>
      </c>
      <c r="D27" s="52">
        <f t="shared" ref="D27:H27" si="1">D26</f>
        <v>22646</v>
      </c>
      <c r="E27" s="102"/>
      <c r="F27" s="52">
        <f t="shared" si="1"/>
        <v>36718</v>
      </c>
      <c r="G27" s="102"/>
      <c r="H27" s="52">
        <f t="shared" si="1"/>
        <v>46718</v>
      </c>
      <c r="I27" s="102"/>
      <c r="J27" s="52">
        <v>59283</v>
      </c>
    </row>
    <row r="28" spans="1:10" ht="10.050000000000001" customHeight="1">
      <c r="A28" s="43"/>
      <c r="B28" s="53"/>
      <c r="C28" s="45"/>
      <c r="D28" s="54"/>
      <c r="E28" s="54"/>
      <c r="F28" s="54"/>
      <c r="G28" s="54"/>
      <c r="H28" s="54"/>
      <c r="I28" s="54"/>
      <c r="J28" s="54"/>
    </row>
    <row r="29" spans="1:10" ht="13.95" customHeight="1">
      <c r="A29" s="43"/>
      <c r="B29" s="47">
        <v>0.10199999999999999</v>
      </c>
      <c r="C29" s="45" t="s">
        <v>17</v>
      </c>
      <c r="D29" s="33"/>
      <c r="E29" s="33"/>
      <c r="F29" s="28"/>
      <c r="G29" s="28"/>
      <c r="H29" s="28"/>
      <c r="I29" s="28"/>
      <c r="J29" s="28"/>
    </row>
    <row r="30" spans="1:10" ht="13.95" customHeight="1">
      <c r="A30" s="43"/>
      <c r="B30" s="55">
        <v>60</v>
      </c>
      <c r="C30" s="49" t="s">
        <v>18</v>
      </c>
      <c r="D30" s="33"/>
      <c r="E30" s="33"/>
      <c r="F30" s="28"/>
      <c r="G30" s="28"/>
      <c r="H30" s="28"/>
      <c r="I30" s="28"/>
      <c r="J30" s="28"/>
    </row>
    <row r="31" spans="1:10" ht="13.95" customHeight="1">
      <c r="A31" s="43"/>
      <c r="B31" s="51" t="s">
        <v>19</v>
      </c>
      <c r="C31" s="43" t="s">
        <v>12</v>
      </c>
      <c r="D31" s="50">
        <v>24255</v>
      </c>
      <c r="E31" s="101"/>
      <c r="F31" s="112">
        <v>27717</v>
      </c>
      <c r="G31" s="101"/>
      <c r="H31" s="112">
        <v>27717</v>
      </c>
      <c r="I31" s="101"/>
      <c r="J31" s="50">
        <v>34359</v>
      </c>
    </row>
    <row r="32" spans="1:10" ht="13.95" customHeight="1">
      <c r="A32" s="43"/>
      <c r="B32" s="51" t="s">
        <v>130</v>
      </c>
      <c r="C32" s="43" t="s">
        <v>129</v>
      </c>
      <c r="D32" s="101">
        <v>0</v>
      </c>
      <c r="E32" s="101"/>
      <c r="F32" s="103">
        <v>0</v>
      </c>
      <c r="G32" s="101"/>
      <c r="H32" s="103">
        <v>0</v>
      </c>
      <c r="I32" s="101"/>
      <c r="J32" s="50">
        <v>8956</v>
      </c>
    </row>
    <row r="33" spans="1:10" ht="13.95" customHeight="1">
      <c r="A33" s="43"/>
      <c r="B33" s="51" t="s">
        <v>20</v>
      </c>
      <c r="C33" s="49" t="s">
        <v>16</v>
      </c>
      <c r="D33" s="50">
        <v>4121</v>
      </c>
      <c r="E33" s="103"/>
      <c r="F33" s="112">
        <v>5008</v>
      </c>
      <c r="G33" s="101"/>
      <c r="H33" s="112">
        <v>5008</v>
      </c>
      <c r="I33" s="101"/>
      <c r="J33" s="50">
        <v>3756</v>
      </c>
    </row>
    <row r="34" spans="1:10" ht="13.95" customHeight="1">
      <c r="A34" s="43"/>
      <c r="B34" s="51" t="s">
        <v>21</v>
      </c>
      <c r="C34" s="49" t="s">
        <v>22</v>
      </c>
      <c r="D34" s="112">
        <v>10000</v>
      </c>
      <c r="E34" s="101"/>
      <c r="F34" s="112">
        <v>16498</v>
      </c>
      <c r="G34" s="101"/>
      <c r="H34" s="112">
        <v>16498</v>
      </c>
      <c r="I34" s="101"/>
      <c r="J34" s="50">
        <v>14998</v>
      </c>
    </row>
    <row r="35" spans="1:10" ht="13.95" customHeight="1">
      <c r="A35" s="43"/>
      <c r="B35" s="51" t="s">
        <v>23</v>
      </c>
      <c r="C35" s="49" t="s">
        <v>24</v>
      </c>
      <c r="D35" s="50">
        <v>32143</v>
      </c>
      <c r="E35" s="101"/>
      <c r="F35" s="112">
        <v>27964</v>
      </c>
      <c r="G35" s="101"/>
      <c r="H35" s="112">
        <v>52962</v>
      </c>
      <c r="I35" s="101"/>
      <c r="J35" s="50">
        <v>27573</v>
      </c>
    </row>
    <row r="36" spans="1:10" ht="13.95" customHeight="1">
      <c r="A36" s="43"/>
      <c r="B36" s="51" t="s">
        <v>57</v>
      </c>
      <c r="C36" s="49" t="s">
        <v>58</v>
      </c>
      <c r="D36" s="17">
        <v>593</v>
      </c>
      <c r="E36" s="104"/>
      <c r="F36" s="17">
        <v>1600</v>
      </c>
      <c r="G36" s="104"/>
      <c r="H36" s="17">
        <v>1600</v>
      </c>
      <c r="I36" s="104"/>
      <c r="J36" s="17">
        <v>1200</v>
      </c>
    </row>
    <row r="37" spans="1:10" ht="13.95" customHeight="1">
      <c r="A37" s="15" t="s">
        <v>6</v>
      </c>
      <c r="B37" s="108">
        <v>60</v>
      </c>
      <c r="C37" s="109" t="s">
        <v>18</v>
      </c>
      <c r="D37" s="17">
        <f t="shared" ref="D37:H37" si="2">SUM(D31:D36)</f>
        <v>71112</v>
      </c>
      <c r="E37" s="104"/>
      <c r="F37" s="17">
        <f t="shared" si="2"/>
        <v>78787</v>
      </c>
      <c r="G37" s="104"/>
      <c r="H37" s="17">
        <f t="shared" si="2"/>
        <v>103785</v>
      </c>
      <c r="I37" s="104"/>
      <c r="J37" s="17">
        <v>90842</v>
      </c>
    </row>
    <row r="38" spans="1:10" ht="4.8" customHeight="1">
      <c r="A38" s="43"/>
      <c r="B38" s="55"/>
      <c r="C38" s="49"/>
      <c r="D38" s="54"/>
      <c r="E38" s="54"/>
      <c r="F38" s="56"/>
      <c r="G38" s="56"/>
      <c r="H38" s="56"/>
      <c r="I38" s="56"/>
      <c r="J38" s="56"/>
    </row>
    <row r="39" spans="1:10" ht="14.7" customHeight="1">
      <c r="A39" s="43"/>
      <c r="B39" s="55">
        <v>62</v>
      </c>
      <c r="C39" s="49" t="s">
        <v>39</v>
      </c>
      <c r="D39" s="54"/>
      <c r="E39" s="54"/>
      <c r="F39" s="54"/>
      <c r="G39" s="54"/>
      <c r="H39" s="54"/>
      <c r="I39" s="54"/>
      <c r="J39" s="54"/>
    </row>
    <row r="40" spans="1:10" ht="14.7" customHeight="1">
      <c r="A40" s="43"/>
      <c r="B40" s="55" t="s">
        <v>40</v>
      </c>
      <c r="C40" s="49" t="s">
        <v>22</v>
      </c>
      <c r="D40" s="17">
        <v>2000</v>
      </c>
      <c r="E40" s="104"/>
      <c r="F40" s="17">
        <v>2000</v>
      </c>
      <c r="G40" s="104"/>
      <c r="H40" s="17">
        <v>2000</v>
      </c>
      <c r="I40" s="104"/>
      <c r="J40" s="17">
        <v>4000</v>
      </c>
    </row>
    <row r="41" spans="1:10" ht="13.95" customHeight="1">
      <c r="A41" s="43" t="s">
        <v>6</v>
      </c>
      <c r="B41" s="55">
        <v>62</v>
      </c>
      <c r="C41" s="49" t="s">
        <v>39</v>
      </c>
      <c r="D41" s="17">
        <f t="shared" ref="D41:H41" si="3">D40</f>
        <v>2000</v>
      </c>
      <c r="E41" s="104"/>
      <c r="F41" s="17">
        <f t="shared" si="3"/>
        <v>2000</v>
      </c>
      <c r="G41" s="104"/>
      <c r="H41" s="17">
        <f t="shared" si="3"/>
        <v>2000</v>
      </c>
      <c r="I41" s="104"/>
      <c r="J41" s="17">
        <v>4000</v>
      </c>
    </row>
    <row r="42" spans="1:10" ht="13.95" customHeight="1">
      <c r="A42" s="43"/>
      <c r="B42" s="55"/>
      <c r="C42" s="49"/>
      <c r="D42" s="19"/>
      <c r="E42" s="19"/>
      <c r="F42" s="19"/>
      <c r="G42" s="19"/>
      <c r="H42" s="19"/>
      <c r="I42" s="19"/>
      <c r="J42" s="19"/>
    </row>
    <row r="43" spans="1:10" ht="13.95" customHeight="1">
      <c r="A43" s="92"/>
      <c r="B43" s="93">
        <v>63</v>
      </c>
      <c r="C43" s="94" t="s">
        <v>125</v>
      </c>
      <c r="D43" s="19"/>
      <c r="E43" s="19"/>
      <c r="F43" s="19"/>
      <c r="G43" s="19"/>
      <c r="H43" s="19"/>
      <c r="I43" s="19"/>
      <c r="J43" s="19"/>
    </row>
    <row r="44" spans="1:10" ht="13.95" customHeight="1">
      <c r="A44" s="95"/>
      <c r="B44" s="93" t="s">
        <v>126</v>
      </c>
      <c r="C44" s="94" t="s">
        <v>22</v>
      </c>
      <c r="D44" s="104">
        <v>0</v>
      </c>
      <c r="E44" s="104"/>
      <c r="F44" s="104">
        <v>0</v>
      </c>
      <c r="G44" s="104"/>
      <c r="H44" s="17">
        <v>2000</v>
      </c>
      <c r="I44" s="104"/>
      <c r="J44" s="17">
        <v>2000</v>
      </c>
    </row>
    <row r="45" spans="1:10" ht="13.95" customHeight="1">
      <c r="A45" s="95" t="s">
        <v>6</v>
      </c>
      <c r="B45" s="93">
        <v>63</v>
      </c>
      <c r="C45" s="94" t="s">
        <v>125</v>
      </c>
      <c r="D45" s="104">
        <f>D44</f>
        <v>0</v>
      </c>
      <c r="E45" s="104"/>
      <c r="F45" s="104">
        <f t="shared" ref="F45:H45" si="4">F44</f>
        <v>0</v>
      </c>
      <c r="G45" s="104"/>
      <c r="H45" s="17">
        <f t="shared" si="4"/>
        <v>2000</v>
      </c>
      <c r="I45" s="104"/>
      <c r="J45" s="17">
        <v>2000</v>
      </c>
    </row>
    <row r="46" spans="1:10" ht="13.95" customHeight="1">
      <c r="A46" s="43" t="s">
        <v>6</v>
      </c>
      <c r="B46" s="47">
        <v>0.10199999999999999</v>
      </c>
      <c r="C46" s="45" t="s">
        <v>17</v>
      </c>
      <c r="D46" s="52">
        <f>D41+D37+D45</f>
        <v>73112</v>
      </c>
      <c r="E46" s="102"/>
      <c r="F46" s="52">
        <f t="shared" ref="F46:H46" si="5">F41+F37+F45</f>
        <v>80787</v>
      </c>
      <c r="G46" s="102"/>
      <c r="H46" s="52">
        <f t="shared" si="5"/>
        <v>107785</v>
      </c>
      <c r="I46" s="102"/>
      <c r="J46" s="52">
        <v>96842</v>
      </c>
    </row>
    <row r="47" spans="1:10">
      <c r="A47" s="43"/>
      <c r="B47" s="44"/>
      <c r="C47" s="45"/>
      <c r="D47" s="54"/>
      <c r="E47" s="54"/>
      <c r="F47" s="54"/>
      <c r="G47" s="54"/>
      <c r="H47" s="54"/>
      <c r="I47" s="54"/>
      <c r="J47" s="54"/>
    </row>
    <row r="48" spans="1:10" ht="13.2" customHeight="1">
      <c r="A48" s="43"/>
      <c r="B48" s="47">
        <v>0.104</v>
      </c>
      <c r="C48" s="45" t="s">
        <v>49</v>
      </c>
      <c r="D48" s="33"/>
      <c r="E48" s="33"/>
      <c r="F48" s="28"/>
      <c r="G48" s="28"/>
      <c r="H48" s="28"/>
      <c r="I48" s="28"/>
      <c r="J48" s="28"/>
    </row>
    <row r="49" spans="1:10" ht="13.2" customHeight="1">
      <c r="A49" s="43"/>
      <c r="B49" s="55">
        <v>62</v>
      </c>
      <c r="C49" s="49" t="s">
        <v>25</v>
      </c>
      <c r="D49" s="33"/>
      <c r="E49" s="33"/>
      <c r="F49" s="28"/>
      <c r="G49" s="28"/>
      <c r="H49" s="28"/>
      <c r="I49" s="28"/>
      <c r="J49" s="28"/>
    </row>
    <row r="50" spans="1:10" ht="13.2" customHeight="1">
      <c r="A50" s="43"/>
      <c r="B50" s="96" t="s">
        <v>26</v>
      </c>
      <c r="C50" s="49" t="s">
        <v>12</v>
      </c>
      <c r="D50" s="50">
        <v>2411</v>
      </c>
      <c r="E50" s="101"/>
      <c r="F50" s="50">
        <v>2337</v>
      </c>
      <c r="G50" s="101"/>
      <c r="H50" s="50">
        <v>2337</v>
      </c>
      <c r="I50" s="101"/>
      <c r="J50" s="50">
        <v>5906</v>
      </c>
    </row>
    <row r="51" spans="1:10" ht="13.2" customHeight="1">
      <c r="A51" s="43" t="s">
        <v>6</v>
      </c>
      <c r="B51" s="55">
        <v>62</v>
      </c>
      <c r="C51" s="49" t="s">
        <v>25</v>
      </c>
      <c r="D51" s="52">
        <f t="shared" ref="D51:H51" si="6">SUM(D49:D50)</f>
        <v>2411</v>
      </c>
      <c r="E51" s="102"/>
      <c r="F51" s="52">
        <f t="shared" si="6"/>
        <v>2337</v>
      </c>
      <c r="G51" s="102"/>
      <c r="H51" s="52">
        <f t="shared" si="6"/>
        <v>2337</v>
      </c>
      <c r="I51" s="102"/>
      <c r="J51" s="52">
        <v>5906</v>
      </c>
    </row>
    <row r="52" spans="1:10" ht="13.2" customHeight="1">
      <c r="A52" s="43" t="s">
        <v>6</v>
      </c>
      <c r="B52" s="47">
        <v>0.104</v>
      </c>
      <c r="C52" s="45" t="s">
        <v>49</v>
      </c>
      <c r="D52" s="52">
        <f t="shared" ref="D52:H52" si="7">D51</f>
        <v>2411</v>
      </c>
      <c r="E52" s="102"/>
      <c r="F52" s="52">
        <f t="shared" si="7"/>
        <v>2337</v>
      </c>
      <c r="G52" s="102"/>
      <c r="H52" s="52">
        <f t="shared" si="7"/>
        <v>2337</v>
      </c>
      <c r="I52" s="102"/>
      <c r="J52" s="52">
        <v>5906</v>
      </c>
    </row>
    <row r="53" spans="1:10" ht="10.199999999999999" customHeight="1">
      <c r="A53" s="43"/>
      <c r="B53" s="44"/>
      <c r="C53" s="45"/>
      <c r="D53" s="54"/>
      <c r="E53" s="54"/>
      <c r="F53" s="54"/>
      <c r="G53" s="54"/>
      <c r="H53" s="54"/>
      <c r="I53" s="54"/>
      <c r="J53" s="54"/>
    </row>
    <row r="54" spans="1:10" ht="13.2" customHeight="1">
      <c r="A54" s="43"/>
      <c r="B54" s="47">
        <v>0.105</v>
      </c>
      <c r="C54" s="45" t="s">
        <v>27</v>
      </c>
      <c r="D54" s="54"/>
      <c r="E54" s="54"/>
      <c r="F54" s="56"/>
      <c r="G54" s="56"/>
      <c r="H54" s="56"/>
      <c r="I54" s="56"/>
      <c r="J54" s="56"/>
    </row>
    <row r="55" spans="1:10" ht="13.2" customHeight="1">
      <c r="A55" s="43"/>
      <c r="B55" s="55">
        <v>63</v>
      </c>
      <c r="C55" s="49" t="s">
        <v>28</v>
      </c>
      <c r="D55" s="54"/>
      <c r="E55" s="54"/>
      <c r="F55" s="56"/>
      <c r="G55" s="56"/>
      <c r="H55" s="56"/>
      <c r="I55" s="56"/>
      <c r="J55" s="56"/>
    </row>
    <row r="56" spans="1:10" ht="13.2" customHeight="1">
      <c r="A56" s="43"/>
      <c r="B56" s="96" t="s">
        <v>29</v>
      </c>
      <c r="C56" s="49" t="s">
        <v>12</v>
      </c>
      <c r="D56" s="17">
        <v>11705</v>
      </c>
      <c r="E56" s="104"/>
      <c r="F56" s="17">
        <v>11205</v>
      </c>
      <c r="G56" s="104"/>
      <c r="H56" s="17">
        <v>11205</v>
      </c>
      <c r="I56" s="104"/>
      <c r="J56" s="17">
        <v>17567</v>
      </c>
    </row>
    <row r="57" spans="1:10" ht="13.2" customHeight="1">
      <c r="A57" s="43" t="s">
        <v>6</v>
      </c>
      <c r="B57" s="55">
        <v>63</v>
      </c>
      <c r="C57" s="49" t="s">
        <v>28</v>
      </c>
      <c r="D57" s="52">
        <f t="shared" ref="D57:H57" si="8">SUM(D56:D56)</f>
        <v>11705</v>
      </c>
      <c r="E57" s="102"/>
      <c r="F57" s="52">
        <f t="shared" si="8"/>
        <v>11205</v>
      </c>
      <c r="G57" s="102"/>
      <c r="H57" s="52">
        <f t="shared" si="8"/>
        <v>11205</v>
      </c>
      <c r="I57" s="102"/>
      <c r="J57" s="52">
        <v>17567</v>
      </c>
    </row>
    <row r="58" spans="1:10" ht="13.2" customHeight="1">
      <c r="A58" s="43" t="s">
        <v>6</v>
      </c>
      <c r="B58" s="47">
        <v>0.105</v>
      </c>
      <c r="C58" s="45" t="s">
        <v>27</v>
      </c>
      <c r="D58" s="52">
        <f t="shared" ref="D58:H58" si="9">D57</f>
        <v>11705</v>
      </c>
      <c r="E58" s="102"/>
      <c r="F58" s="52">
        <f t="shared" si="9"/>
        <v>11205</v>
      </c>
      <c r="G58" s="102"/>
      <c r="H58" s="52">
        <f t="shared" si="9"/>
        <v>11205</v>
      </c>
      <c r="I58" s="102"/>
      <c r="J58" s="52">
        <v>17567</v>
      </c>
    </row>
    <row r="59" spans="1:10" ht="13.2" customHeight="1">
      <c r="A59" s="43" t="s">
        <v>6</v>
      </c>
      <c r="B59" s="44">
        <v>2205</v>
      </c>
      <c r="C59" s="45" t="s">
        <v>0</v>
      </c>
      <c r="D59" s="52">
        <f t="shared" ref="D59:H59" si="10">D58+D52+D46+D27</f>
        <v>109874</v>
      </c>
      <c r="E59" s="102"/>
      <c r="F59" s="52">
        <f t="shared" si="10"/>
        <v>131047</v>
      </c>
      <c r="G59" s="102"/>
      <c r="H59" s="52">
        <f t="shared" si="10"/>
        <v>168045</v>
      </c>
      <c r="I59" s="102"/>
      <c r="J59" s="52">
        <v>179598</v>
      </c>
    </row>
    <row r="60" spans="1:10" ht="10.199999999999999" customHeight="1">
      <c r="A60" s="43"/>
      <c r="B60" s="44"/>
      <c r="C60" s="49"/>
      <c r="D60" s="54"/>
      <c r="E60" s="54"/>
      <c r="F60" s="54"/>
      <c r="G60" s="54"/>
      <c r="H60" s="54"/>
      <c r="I60" s="54"/>
      <c r="J60" s="54"/>
    </row>
    <row r="61" spans="1:10" ht="13.2" customHeight="1">
      <c r="A61" s="43" t="s">
        <v>8</v>
      </c>
      <c r="B61" s="44">
        <v>2251</v>
      </c>
      <c r="C61" s="45" t="s">
        <v>1</v>
      </c>
      <c r="D61" s="54"/>
      <c r="E61" s="54"/>
      <c r="F61" s="54"/>
      <c r="G61" s="54"/>
      <c r="H61" s="54"/>
      <c r="I61" s="54"/>
      <c r="J61" s="54"/>
    </row>
    <row r="62" spans="1:10" ht="13.2" customHeight="1">
      <c r="A62" s="43"/>
      <c r="B62" s="57">
        <v>0.09</v>
      </c>
      <c r="C62" s="45" t="s">
        <v>43</v>
      </c>
      <c r="D62" s="54"/>
      <c r="E62" s="54"/>
      <c r="F62" s="54"/>
      <c r="G62" s="54"/>
      <c r="H62" s="54"/>
      <c r="I62" s="54"/>
      <c r="J62" s="54"/>
    </row>
    <row r="63" spans="1:10" ht="13.2" customHeight="1">
      <c r="A63" s="43"/>
      <c r="B63" s="58">
        <v>5</v>
      </c>
      <c r="C63" s="49" t="s">
        <v>30</v>
      </c>
      <c r="D63" s="33"/>
      <c r="E63" s="33"/>
      <c r="F63" s="28"/>
      <c r="G63" s="28"/>
      <c r="H63" s="28"/>
      <c r="I63" s="28"/>
      <c r="J63" s="28"/>
    </row>
    <row r="64" spans="1:10" ht="13.2" customHeight="1">
      <c r="A64" s="43"/>
      <c r="B64" s="51" t="s">
        <v>31</v>
      </c>
      <c r="C64" s="49" t="s">
        <v>12</v>
      </c>
      <c r="D64" s="50">
        <v>3883</v>
      </c>
      <c r="E64" s="101"/>
      <c r="F64" s="50">
        <v>3587</v>
      </c>
      <c r="G64" s="101"/>
      <c r="H64" s="50">
        <v>3587</v>
      </c>
      <c r="I64" s="101"/>
      <c r="J64" s="50">
        <v>4409</v>
      </c>
    </row>
    <row r="65" spans="1:10" ht="13.2" customHeight="1">
      <c r="A65" s="43"/>
      <c r="B65" s="51" t="s">
        <v>32</v>
      </c>
      <c r="C65" s="49" t="s">
        <v>14</v>
      </c>
      <c r="D65" s="50">
        <v>58</v>
      </c>
      <c r="E65" s="101"/>
      <c r="F65" s="50">
        <v>100</v>
      </c>
      <c r="G65" s="101"/>
      <c r="H65" s="50">
        <v>100</v>
      </c>
      <c r="I65" s="101"/>
      <c r="J65" s="50">
        <v>75</v>
      </c>
    </row>
    <row r="66" spans="1:10" ht="13.2" customHeight="1">
      <c r="A66" s="43"/>
      <c r="B66" s="51" t="s">
        <v>33</v>
      </c>
      <c r="C66" s="49" t="s">
        <v>16</v>
      </c>
      <c r="D66" s="19">
        <v>98</v>
      </c>
      <c r="E66" s="59"/>
      <c r="F66" s="19">
        <v>107</v>
      </c>
      <c r="G66" s="59"/>
      <c r="H66" s="19">
        <v>107</v>
      </c>
      <c r="I66" s="59"/>
      <c r="J66" s="19">
        <v>80</v>
      </c>
    </row>
    <row r="67" spans="1:10" ht="13.2" customHeight="1">
      <c r="A67" s="43" t="s">
        <v>6</v>
      </c>
      <c r="B67" s="58">
        <v>5</v>
      </c>
      <c r="C67" s="49" t="s">
        <v>30</v>
      </c>
      <c r="D67" s="52">
        <f t="shared" ref="D67:H67" si="11">SUM(D64:D66)</f>
        <v>4039</v>
      </c>
      <c r="E67" s="102"/>
      <c r="F67" s="52">
        <f t="shared" si="11"/>
        <v>3794</v>
      </c>
      <c r="G67" s="102"/>
      <c r="H67" s="52">
        <f t="shared" si="11"/>
        <v>3794</v>
      </c>
      <c r="I67" s="102"/>
      <c r="J67" s="52">
        <v>4564</v>
      </c>
    </row>
    <row r="68" spans="1:10" ht="13.2" customHeight="1">
      <c r="A68" s="43" t="s">
        <v>6</v>
      </c>
      <c r="B68" s="57">
        <v>0.09</v>
      </c>
      <c r="C68" s="45" t="s">
        <v>43</v>
      </c>
      <c r="D68" s="52">
        <f t="shared" ref="D68:H69" si="12">D67</f>
        <v>4039</v>
      </c>
      <c r="E68" s="102"/>
      <c r="F68" s="52">
        <f t="shared" si="12"/>
        <v>3794</v>
      </c>
      <c r="G68" s="102"/>
      <c r="H68" s="52">
        <f t="shared" si="12"/>
        <v>3794</v>
      </c>
      <c r="I68" s="102"/>
      <c r="J68" s="52">
        <v>4564</v>
      </c>
    </row>
    <row r="69" spans="1:10" ht="13.2" customHeight="1">
      <c r="A69" s="15" t="s">
        <v>6</v>
      </c>
      <c r="B69" s="16">
        <v>2251</v>
      </c>
      <c r="C69" s="60" t="s">
        <v>1</v>
      </c>
      <c r="D69" s="17">
        <f t="shared" si="12"/>
        <v>4039</v>
      </c>
      <c r="E69" s="104"/>
      <c r="F69" s="17">
        <f t="shared" si="12"/>
        <v>3794</v>
      </c>
      <c r="G69" s="104"/>
      <c r="H69" s="17">
        <f t="shared" si="12"/>
        <v>3794</v>
      </c>
      <c r="I69" s="104"/>
      <c r="J69" s="17">
        <v>4564</v>
      </c>
    </row>
    <row r="70" spans="1:10" s="97" customFormat="1" ht="13.2" customHeight="1">
      <c r="A70" s="61" t="s">
        <v>6</v>
      </c>
      <c r="B70" s="62"/>
      <c r="C70" s="63" t="s">
        <v>7</v>
      </c>
      <c r="D70" s="64">
        <f t="shared" ref="D70:H70" si="13">D69+D59</f>
        <v>113913</v>
      </c>
      <c r="E70" s="102"/>
      <c r="F70" s="64">
        <f t="shared" si="13"/>
        <v>134841</v>
      </c>
      <c r="G70" s="102"/>
      <c r="H70" s="64">
        <f t="shared" si="13"/>
        <v>171839</v>
      </c>
      <c r="I70" s="102"/>
      <c r="J70" s="64">
        <v>184162</v>
      </c>
    </row>
    <row r="71" spans="1:10" ht="6.6" customHeight="1">
      <c r="A71" s="43"/>
      <c r="B71" s="65"/>
      <c r="C71" s="45"/>
      <c r="D71" s="19"/>
      <c r="E71" s="19"/>
      <c r="F71" s="19"/>
      <c r="G71" s="19"/>
      <c r="H71" s="19"/>
      <c r="I71" s="19"/>
      <c r="J71" s="19"/>
    </row>
    <row r="72" spans="1:10" ht="15" customHeight="1">
      <c r="A72" s="43"/>
      <c r="B72" s="65"/>
      <c r="C72" s="66" t="s">
        <v>34</v>
      </c>
      <c r="F72" s="28"/>
      <c r="G72" s="28"/>
      <c r="H72" s="28"/>
      <c r="I72" s="28"/>
      <c r="J72" s="28"/>
    </row>
    <row r="73" spans="1:10" ht="27" customHeight="1">
      <c r="A73" s="43" t="s">
        <v>8</v>
      </c>
      <c r="B73" s="67">
        <v>4202</v>
      </c>
      <c r="C73" s="68" t="s">
        <v>35</v>
      </c>
      <c r="D73" s="33"/>
      <c r="E73" s="33"/>
      <c r="F73" s="28"/>
      <c r="G73" s="28"/>
      <c r="H73" s="28"/>
      <c r="I73" s="28"/>
      <c r="J73" s="28"/>
    </row>
    <row r="74" spans="1:10" ht="15" customHeight="1">
      <c r="A74" s="69"/>
      <c r="B74" s="70">
        <v>4</v>
      </c>
      <c r="C74" s="71" t="s">
        <v>0</v>
      </c>
      <c r="D74" s="72"/>
      <c r="E74" s="72"/>
      <c r="F74" s="72"/>
      <c r="G74" s="72"/>
      <c r="H74" s="72"/>
      <c r="I74" s="72"/>
      <c r="J74" s="72"/>
    </row>
    <row r="75" spans="1:10" ht="15" customHeight="1">
      <c r="A75" s="69"/>
      <c r="B75" s="73">
        <v>4.8</v>
      </c>
      <c r="C75" s="68" t="s">
        <v>36</v>
      </c>
      <c r="D75" s="72"/>
      <c r="E75" s="72"/>
      <c r="F75" s="74"/>
      <c r="G75" s="74"/>
      <c r="H75" s="74"/>
      <c r="I75" s="74"/>
      <c r="J75" s="74"/>
    </row>
    <row r="76" spans="1:10" ht="15" customHeight="1">
      <c r="A76" s="69"/>
      <c r="B76" s="75">
        <v>60</v>
      </c>
      <c r="C76" s="71" t="s">
        <v>37</v>
      </c>
      <c r="D76" s="76"/>
      <c r="E76" s="76"/>
      <c r="F76" s="77"/>
      <c r="G76" s="77"/>
      <c r="H76" s="77"/>
      <c r="I76" s="77"/>
      <c r="J76" s="77"/>
    </row>
    <row r="77" spans="1:10" ht="27" customHeight="1">
      <c r="A77" s="69"/>
      <c r="B77" s="98" t="s">
        <v>127</v>
      </c>
      <c r="C77" s="71" t="s">
        <v>128</v>
      </c>
      <c r="D77" s="101">
        <v>0</v>
      </c>
      <c r="E77" s="101"/>
      <c r="F77" s="101">
        <v>0</v>
      </c>
      <c r="G77" s="101"/>
      <c r="H77" s="77">
        <v>1000</v>
      </c>
      <c r="I77" s="103"/>
      <c r="J77" s="103">
        <v>0</v>
      </c>
    </row>
    <row r="78" spans="1:10" ht="27" customHeight="1">
      <c r="A78" s="69"/>
      <c r="B78" s="98" t="s">
        <v>23</v>
      </c>
      <c r="C78" s="99" t="s">
        <v>114</v>
      </c>
      <c r="D78" s="101">
        <v>0</v>
      </c>
      <c r="E78" s="101"/>
      <c r="F78" s="101">
        <v>0</v>
      </c>
      <c r="G78" s="101"/>
      <c r="H78" s="77">
        <v>5000</v>
      </c>
      <c r="I78" s="103"/>
      <c r="J78" s="103">
        <v>0</v>
      </c>
    </row>
    <row r="79" spans="1:10" ht="15" customHeight="1">
      <c r="A79" s="69"/>
      <c r="B79" s="98" t="s">
        <v>115</v>
      </c>
      <c r="C79" s="99" t="s">
        <v>116</v>
      </c>
      <c r="D79" s="101">
        <v>0</v>
      </c>
      <c r="E79" s="101"/>
      <c r="F79" s="101">
        <v>0</v>
      </c>
      <c r="G79" s="101"/>
      <c r="H79" s="77">
        <v>5000</v>
      </c>
      <c r="I79" s="103"/>
      <c r="J79" s="103">
        <v>0</v>
      </c>
    </row>
    <row r="80" spans="1:10" ht="15" customHeight="1">
      <c r="A80" s="69"/>
      <c r="B80" s="98" t="s">
        <v>117</v>
      </c>
      <c r="C80" s="99" t="s">
        <v>118</v>
      </c>
      <c r="D80" s="101">
        <v>0</v>
      </c>
      <c r="E80" s="101"/>
      <c r="F80" s="101">
        <v>0</v>
      </c>
      <c r="G80" s="101"/>
      <c r="H80" s="77">
        <v>5000</v>
      </c>
      <c r="I80" s="103"/>
      <c r="J80" s="103">
        <v>0</v>
      </c>
    </row>
    <row r="81" spans="1:10" ht="15" customHeight="1">
      <c r="A81" s="69"/>
      <c r="B81" s="98" t="s">
        <v>119</v>
      </c>
      <c r="C81" s="99" t="s">
        <v>120</v>
      </c>
      <c r="D81" s="101">
        <v>0</v>
      </c>
      <c r="E81" s="101"/>
      <c r="F81" s="101">
        <v>0</v>
      </c>
      <c r="G81" s="101"/>
      <c r="H81" s="77">
        <v>2000</v>
      </c>
      <c r="I81" s="103"/>
      <c r="J81" s="103">
        <v>0</v>
      </c>
    </row>
    <row r="82" spans="1:10" ht="15" customHeight="1">
      <c r="A82" s="69"/>
      <c r="B82" s="75" t="s">
        <v>108</v>
      </c>
      <c r="C82" s="71" t="s">
        <v>105</v>
      </c>
      <c r="D82" s="101">
        <v>0</v>
      </c>
      <c r="E82" s="101"/>
      <c r="F82" s="112">
        <v>3000</v>
      </c>
      <c r="G82" s="103"/>
      <c r="H82" s="112">
        <v>3000</v>
      </c>
      <c r="I82" s="103"/>
      <c r="J82" s="103">
        <v>0</v>
      </c>
    </row>
    <row r="83" spans="1:10" ht="15" customHeight="1">
      <c r="A83" s="69"/>
      <c r="B83" s="75" t="s">
        <v>109</v>
      </c>
      <c r="C83" s="71" t="s">
        <v>103</v>
      </c>
      <c r="D83" s="101">
        <v>0</v>
      </c>
      <c r="E83" s="101"/>
      <c r="F83" s="112">
        <v>1000</v>
      </c>
      <c r="G83" s="103"/>
      <c r="H83" s="112">
        <v>1000</v>
      </c>
      <c r="I83" s="103"/>
      <c r="J83" s="103">
        <v>0</v>
      </c>
    </row>
    <row r="84" spans="1:10" ht="15" customHeight="1">
      <c r="A84" s="69"/>
      <c r="B84" s="75" t="s">
        <v>104</v>
      </c>
      <c r="C84" s="71" t="s">
        <v>100</v>
      </c>
      <c r="D84" s="101">
        <v>0</v>
      </c>
      <c r="E84" s="101"/>
      <c r="F84" s="112">
        <v>1000</v>
      </c>
      <c r="G84" s="103"/>
      <c r="H84" s="112">
        <v>1000</v>
      </c>
      <c r="I84" s="103"/>
      <c r="J84" s="103">
        <v>0</v>
      </c>
    </row>
    <row r="85" spans="1:10" ht="27" customHeight="1">
      <c r="A85" s="69"/>
      <c r="B85" s="75" t="s">
        <v>102</v>
      </c>
      <c r="C85" s="71" t="s">
        <v>101</v>
      </c>
      <c r="D85" s="101">
        <v>0</v>
      </c>
      <c r="E85" s="101"/>
      <c r="F85" s="112">
        <v>1000</v>
      </c>
      <c r="G85" s="103"/>
      <c r="H85" s="112">
        <v>1000</v>
      </c>
      <c r="I85" s="103"/>
      <c r="J85" s="103">
        <v>0</v>
      </c>
    </row>
    <row r="86" spans="1:10" ht="15" customHeight="1">
      <c r="A86" s="69"/>
      <c r="B86" s="75" t="s">
        <v>99</v>
      </c>
      <c r="C86" s="71" t="s">
        <v>98</v>
      </c>
      <c r="D86" s="101">
        <v>0</v>
      </c>
      <c r="E86" s="101"/>
      <c r="F86" s="112">
        <v>5000</v>
      </c>
      <c r="G86" s="103"/>
      <c r="H86" s="112">
        <v>5000</v>
      </c>
      <c r="I86" s="103"/>
      <c r="J86" s="103">
        <v>0</v>
      </c>
    </row>
    <row r="87" spans="1:10" ht="15" customHeight="1">
      <c r="A87" s="69"/>
      <c r="B87" s="75" t="s">
        <v>96</v>
      </c>
      <c r="C87" s="71" t="s">
        <v>97</v>
      </c>
      <c r="D87" s="59">
        <v>0</v>
      </c>
      <c r="E87" s="59"/>
      <c r="F87" s="113">
        <v>5000</v>
      </c>
      <c r="G87" s="79"/>
      <c r="H87" s="113">
        <v>5000</v>
      </c>
      <c r="I87" s="79"/>
      <c r="J87" s="79">
        <v>0</v>
      </c>
    </row>
    <row r="88" spans="1:10" ht="15" customHeight="1">
      <c r="A88" s="69"/>
      <c r="B88" s="75" t="s">
        <v>94</v>
      </c>
      <c r="C88" s="71" t="s">
        <v>95</v>
      </c>
      <c r="D88" s="59">
        <v>0</v>
      </c>
      <c r="E88" s="59"/>
      <c r="F88" s="113">
        <v>5000</v>
      </c>
      <c r="G88" s="79"/>
      <c r="H88" s="113">
        <v>10000</v>
      </c>
      <c r="I88" s="79"/>
      <c r="J88" s="79">
        <v>0</v>
      </c>
    </row>
    <row r="89" spans="1:10" ht="27" customHeight="1">
      <c r="A89" s="69"/>
      <c r="B89" s="75" t="s">
        <v>82</v>
      </c>
      <c r="C89" s="71" t="s">
        <v>83</v>
      </c>
      <c r="D89" s="50">
        <v>20000</v>
      </c>
      <c r="E89" s="101"/>
      <c r="F89" s="112">
        <v>30000</v>
      </c>
      <c r="G89" s="103"/>
      <c r="H89" s="77">
        <v>30000</v>
      </c>
      <c r="I89" s="103"/>
      <c r="J89" s="103">
        <v>0</v>
      </c>
    </row>
    <row r="90" spans="1:10" ht="16.2" customHeight="1">
      <c r="A90" s="69"/>
      <c r="B90" s="75" t="s">
        <v>84</v>
      </c>
      <c r="C90" s="71" t="s">
        <v>87</v>
      </c>
      <c r="D90" s="50">
        <v>6526</v>
      </c>
      <c r="E90" s="101"/>
      <c r="F90" s="103">
        <v>0</v>
      </c>
      <c r="G90" s="103"/>
      <c r="H90" s="103">
        <v>0</v>
      </c>
      <c r="I90" s="103"/>
      <c r="J90" s="103">
        <v>0</v>
      </c>
    </row>
    <row r="91" spans="1:10" ht="14.4" customHeight="1">
      <c r="A91" s="69"/>
      <c r="B91" s="75" t="s">
        <v>85</v>
      </c>
      <c r="C91" s="71" t="s">
        <v>93</v>
      </c>
      <c r="D91" s="50">
        <v>2464</v>
      </c>
      <c r="E91" s="101"/>
      <c r="F91" s="112">
        <v>2500</v>
      </c>
      <c r="G91" s="103"/>
      <c r="H91" s="77">
        <v>2500</v>
      </c>
      <c r="I91" s="103"/>
      <c r="J91" s="103">
        <v>0</v>
      </c>
    </row>
    <row r="92" spans="1:10" ht="27" customHeight="1">
      <c r="A92" s="69"/>
      <c r="B92" s="75" t="s">
        <v>86</v>
      </c>
      <c r="C92" s="71" t="s">
        <v>88</v>
      </c>
      <c r="D92" s="50">
        <v>237</v>
      </c>
      <c r="E92" s="101"/>
      <c r="F92" s="112">
        <v>1500</v>
      </c>
      <c r="G92" s="103"/>
      <c r="H92" s="77">
        <v>1500</v>
      </c>
      <c r="I92" s="103"/>
      <c r="J92" s="103">
        <v>0</v>
      </c>
    </row>
    <row r="93" spans="1:10">
      <c r="A93" s="69"/>
      <c r="B93" s="75" t="s">
        <v>89</v>
      </c>
      <c r="C93" s="71" t="s">
        <v>90</v>
      </c>
      <c r="D93" s="50">
        <v>1265</v>
      </c>
      <c r="E93" s="101"/>
      <c r="F93" s="103">
        <v>0</v>
      </c>
      <c r="G93" s="103"/>
      <c r="H93" s="103">
        <v>0</v>
      </c>
      <c r="I93" s="103"/>
      <c r="J93" s="103">
        <v>0</v>
      </c>
    </row>
    <row r="94" spans="1:10" ht="15" customHeight="1">
      <c r="A94" s="69"/>
      <c r="B94" s="78" t="s">
        <v>71</v>
      </c>
      <c r="C94" s="71" t="s">
        <v>76</v>
      </c>
      <c r="D94" s="19">
        <v>2469</v>
      </c>
      <c r="E94" s="59"/>
      <c r="F94" s="113">
        <v>7500</v>
      </c>
      <c r="G94" s="79"/>
      <c r="H94" s="113">
        <v>7500</v>
      </c>
      <c r="I94" s="79"/>
      <c r="J94" s="79">
        <v>0</v>
      </c>
    </row>
    <row r="95" spans="1:10" ht="15" customHeight="1">
      <c r="A95" s="89"/>
      <c r="B95" s="110" t="s">
        <v>72</v>
      </c>
      <c r="C95" s="90" t="s">
        <v>77</v>
      </c>
      <c r="D95" s="17">
        <v>5000</v>
      </c>
      <c r="E95" s="104"/>
      <c r="F95" s="114">
        <v>5000</v>
      </c>
      <c r="G95" s="105"/>
      <c r="H95" s="114">
        <v>5000</v>
      </c>
      <c r="I95" s="105"/>
      <c r="J95" s="105">
        <v>0</v>
      </c>
    </row>
    <row r="96" spans="1:10" ht="27" customHeight="1">
      <c r="A96" s="69"/>
      <c r="B96" s="78" t="s">
        <v>73</v>
      </c>
      <c r="C96" s="71" t="s">
        <v>78</v>
      </c>
      <c r="D96" s="50">
        <v>636</v>
      </c>
      <c r="E96" s="101"/>
      <c r="F96" s="112">
        <v>5000</v>
      </c>
      <c r="G96" s="103"/>
      <c r="H96" s="112">
        <v>5000</v>
      </c>
      <c r="I96" s="103"/>
      <c r="J96" s="103">
        <v>0</v>
      </c>
    </row>
    <row r="97" spans="1:10" ht="27" customHeight="1">
      <c r="A97" s="69"/>
      <c r="B97" s="78" t="s">
        <v>74</v>
      </c>
      <c r="C97" s="71" t="s">
        <v>79</v>
      </c>
      <c r="D97" s="19">
        <v>199</v>
      </c>
      <c r="E97" s="59"/>
      <c r="F97" s="113">
        <v>2500</v>
      </c>
      <c r="G97" s="79"/>
      <c r="H97" s="113">
        <v>2500</v>
      </c>
      <c r="I97" s="79"/>
      <c r="J97" s="79">
        <v>0</v>
      </c>
    </row>
    <row r="98" spans="1:10" ht="15" customHeight="1">
      <c r="A98" s="69"/>
      <c r="B98" s="78" t="s">
        <v>75</v>
      </c>
      <c r="C98" s="71" t="s">
        <v>80</v>
      </c>
      <c r="D98" s="19">
        <v>10000</v>
      </c>
      <c r="E98" s="59"/>
      <c r="F98" s="113">
        <v>10000</v>
      </c>
      <c r="G98" s="79"/>
      <c r="H98" s="113">
        <v>10000</v>
      </c>
      <c r="I98" s="79"/>
      <c r="J98" s="79">
        <v>0</v>
      </c>
    </row>
    <row r="99" spans="1:10" ht="27" customHeight="1">
      <c r="A99" s="69"/>
      <c r="B99" s="78" t="s">
        <v>55</v>
      </c>
      <c r="C99" s="71" t="s">
        <v>60</v>
      </c>
      <c r="D99" s="19">
        <v>5000</v>
      </c>
      <c r="E99" s="59"/>
      <c r="F99" s="113">
        <v>8352</v>
      </c>
      <c r="G99" s="79"/>
      <c r="H99" s="113">
        <v>8352</v>
      </c>
      <c r="I99" s="79"/>
      <c r="J99" s="59">
        <v>0</v>
      </c>
    </row>
    <row r="100" spans="1:10" ht="13.95" customHeight="1">
      <c r="A100" s="69"/>
      <c r="B100" s="78" t="s">
        <v>38</v>
      </c>
      <c r="C100" s="71" t="s">
        <v>59</v>
      </c>
      <c r="D100" s="50">
        <v>5000</v>
      </c>
      <c r="E100" s="101"/>
      <c r="F100" s="112">
        <v>5000</v>
      </c>
      <c r="G100" s="103"/>
      <c r="H100" s="112">
        <v>5000</v>
      </c>
      <c r="I100" s="103"/>
      <c r="J100" s="59">
        <v>0</v>
      </c>
    </row>
    <row r="101" spans="1:10" ht="13.95" customHeight="1">
      <c r="A101" s="75"/>
      <c r="B101" s="78" t="s">
        <v>65</v>
      </c>
      <c r="C101" s="71" t="s">
        <v>66</v>
      </c>
      <c r="D101" s="50">
        <v>10000</v>
      </c>
      <c r="E101" s="101"/>
      <c r="F101" s="101">
        <v>0</v>
      </c>
      <c r="G101" s="101"/>
      <c r="H101" s="50">
        <v>27600</v>
      </c>
      <c r="I101" s="101"/>
      <c r="J101" s="59">
        <v>0</v>
      </c>
    </row>
    <row r="102" spans="1:10" ht="13.95" customHeight="1">
      <c r="A102" s="75"/>
      <c r="B102" s="78" t="s">
        <v>67</v>
      </c>
      <c r="C102" s="71" t="s">
        <v>68</v>
      </c>
      <c r="D102" s="101">
        <v>0</v>
      </c>
      <c r="E102" s="101"/>
      <c r="F102" s="50">
        <v>10000</v>
      </c>
      <c r="G102" s="101"/>
      <c r="H102" s="50">
        <v>10000</v>
      </c>
      <c r="I102" s="101"/>
      <c r="J102" s="59">
        <v>0</v>
      </c>
    </row>
    <row r="103" spans="1:10" ht="13.95" customHeight="1">
      <c r="A103" s="69"/>
      <c r="B103" s="78" t="s">
        <v>63</v>
      </c>
      <c r="C103" s="80" t="s">
        <v>64</v>
      </c>
      <c r="D103" s="50">
        <v>10000</v>
      </c>
      <c r="E103" s="101"/>
      <c r="F103" s="103">
        <v>0</v>
      </c>
      <c r="G103" s="103"/>
      <c r="H103" s="103">
        <v>0</v>
      </c>
      <c r="I103" s="103"/>
      <c r="J103" s="59">
        <v>0</v>
      </c>
    </row>
    <row r="104" spans="1:10" ht="15" customHeight="1">
      <c r="A104" s="69"/>
      <c r="B104" s="78" t="s">
        <v>41</v>
      </c>
      <c r="C104" s="80" t="s">
        <v>53</v>
      </c>
      <c r="D104" s="59">
        <v>0</v>
      </c>
      <c r="E104" s="79"/>
      <c r="F104" s="113">
        <v>20000</v>
      </c>
      <c r="G104" s="79"/>
      <c r="H104" s="113">
        <v>20000</v>
      </c>
      <c r="I104" s="59"/>
      <c r="J104" s="59">
        <v>0</v>
      </c>
    </row>
    <row r="105" spans="1:10" ht="13.95" customHeight="1">
      <c r="A105" s="75"/>
      <c r="B105" s="78" t="s">
        <v>50</v>
      </c>
      <c r="C105" s="80" t="s">
        <v>70</v>
      </c>
      <c r="D105" s="113">
        <v>170000</v>
      </c>
      <c r="E105" s="79"/>
      <c r="F105" s="113">
        <v>100000</v>
      </c>
      <c r="G105" s="59"/>
      <c r="H105" s="19">
        <v>167500</v>
      </c>
      <c r="I105" s="59"/>
      <c r="J105" s="59">
        <v>0</v>
      </c>
    </row>
    <row r="106" spans="1:10" ht="13.95" customHeight="1">
      <c r="A106" s="75"/>
      <c r="B106" s="100" t="s">
        <v>121</v>
      </c>
      <c r="C106" s="80" t="s">
        <v>122</v>
      </c>
      <c r="D106" s="79">
        <v>0</v>
      </c>
      <c r="E106" s="79"/>
      <c r="F106" s="79">
        <v>0</v>
      </c>
      <c r="G106" s="59"/>
      <c r="H106" s="19">
        <v>24500</v>
      </c>
      <c r="I106" s="59"/>
      <c r="J106" s="59">
        <v>0</v>
      </c>
    </row>
    <row r="107" spans="1:10" ht="13.95" customHeight="1">
      <c r="A107" s="69"/>
      <c r="B107" s="78" t="s">
        <v>51</v>
      </c>
      <c r="C107" s="81" t="s">
        <v>52</v>
      </c>
      <c r="D107" s="19">
        <v>38241</v>
      </c>
      <c r="E107" s="79"/>
      <c r="F107" s="79">
        <v>0</v>
      </c>
      <c r="G107" s="59"/>
      <c r="H107" s="59">
        <v>0</v>
      </c>
      <c r="I107" s="59"/>
      <c r="J107" s="59">
        <v>0</v>
      </c>
    </row>
    <row r="108" spans="1:10" ht="13.95" customHeight="1">
      <c r="A108" s="69"/>
      <c r="B108" s="78" t="s">
        <v>106</v>
      </c>
      <c r="C108" s="81" t="s">
        <v>107</v>
      </c>
      <c r="D108" s="59">
        <v>0</v>
      </c>
      <c r="E108" s="79"/>
      <c r="F108" s="113">
        <v>8781</v>
      </c>
      <c r="G108" s="59"/>
      <c r="H108" s="19">
        <v>8781</v>
      </c>
      <c r="I108" s="59"/>
      <c r="J108" s="59">
        <v>0</v>
      </c>
    </row>
    <row r="109" spans="1:10" ht="27" customHeight="1">
      <c r="A109" s="69"/>
      <c r="B109" s="78" t="s">
        <v>92</v>
      </c>
      <c r="C109" s="81" t="s">
        <v>140</v>
      </c>
      <c r="D109" s="59">
        <v>0</v>
      </c>
      <c r="E109" s="59"/>
      <c r="F109" s="19">
        <v>5000</v>
      </c>
      <c r="G109" s="59"/>
      <c r="H109" s="19">
        <v>5000</v>
      </c>
      <c r="I109" s="59"/>
      <c r="J109" s="59">
        <v>0</v>
      </c>
    </row>
    <row r="110" spans="1:10" ht="14.4" customHeight="1">
      <c r="A110" s="69"/>
      <c r="B110" s="100" t="s">
        <v>123</v>
      </c>
      <c r="C110" s="80" t="s">
        <v>124</v>
      </c>
      <c r="D110" s="59">
        <v>0</v>
      </c>
      <c r="E110" s="59"/>
      <c r="F110" s="59">
        <v>0</v>
      </c>
      <c r="G110" s="59"/>
      <c r="H110" s="19">
        <v>5000</v>
      </c>
      <c r="I110" s="59"/>
      <c r="J110" s="59">
        <v>0</v>
      </c>
    </row>
    <row r="111" spans="1:10" ht="27" customHeight="1">
      <c r="A111" s="69"/>
      <c r="B111" s="78" t="s">
        <v>69</v>
      </c>
      <c r="C111" s="81" t="s">
        <v>139</v>
      </c>
      <c r="D111" s="104">
        <v>0</v>
      </c>
      <c r="E111" s="104"/>
      <c r="F111" s="17">
        <v>25000</v>
      </c>
      <c r="G111" s="104"/>
      <c r="H111" s="17">
        <v>25000</v>
      </c>
      <c r="I111" s="104"/>
      <c r="J111" s="17">
        <v>25000</v>
      </c>
    </row>
    <row r="112" spans="1:10" s="18" customFormat="1" ht="13.95" customHeight="1">
      <c r="A112" s="69" t="s">
        <v>6</v>
      </c>
      <c r="B112" s="75">
        <v>60</v>
      </c>
      <c r="C112" s="71" t="s">
        <v>37</v>
      </c>
      <c r="D112" s="17">
        <f>SUM(D77:D111)</f>
        <v>287037</v>
      </c>
      <c r="E112" s="104"/>
      <c r="F112" s="17">
        <f>SUM(F77:F111)</f>
        <v>267133</v>
      </c>
      <c r="G112" s="104"/>
      <c r="H112" s="17">
        <f>SUM(H77:H111)</f>
        <v>414733</v>
      </c>
      <c r="I112" s="104"/>
      <c r="J112" s="17">
        <v>25000</v>
      </c>
    </row>
    <row r="113" spans="1:10" s="18" customFormat="1" ht="14.7" customHeight="1">
      <c r="A113" s="69" t="s">
        <v>6</v>
      </c>
      <c r="B113" s="73">
        <v>4.8</v>
      </c>
      <c r="C113" s="68" t="s">
        <v>36</v>
      </c>
      <c r="D113" s="52">
        <f t="shared" ref="D113:H115" si="14">D112</f>
        <v>287037</v>
      </c>
      <c r="E113" s="102"/>
      <c r="F113" s="52">
        <f t="shared" si="14"/>
        <v>267133</v>
      </c>
      <c r="G113" s="102"/>
      <c r="H113" s="52">
        <f t="shared" si="14"/>
        <v>414733</v>
      </c>
      <c r="I113" s="102"/>
      <c r="J113" s="52">
        <v>25000</v>
      </c>
    </row>
    <row r="114" spans="1:10" s="18" customFormat="1" ht="14.7" customHeight="1">
      <c r="A114" s="69" t="s">
        <v>6</v>
      </c>
      <c r="B114" s="70">
        <v>4</v>
      </c>
      <c r="C114" s="71" t="s">
        <v>0</v>
      </c>
      <c r="D114" s="17">
        <f t="shared" si="14"/>
        <v>287037</v>
      </c>
      <c r="E114" s="104"/>
      <c r="F114" s="17">
        <f t="shared" si="14"/>
        <v>267133</v>
      </c>
      <c r="G114" s="104"/>
      <c r="H114" s="17">
        <f t="shared" si="14"/>
        <v>414733</v>
      </c>
      <c r="I114" s="104"/>
      <c r="J114" s="17">
        <v>25000</v>
      </c>
    </row>
    <row r="115" spans="1:10" s="18" customFormat="1" ht="27" customHeight="1">
      <c r="A115" s="43" t="s">
        <v>6</v>
      </c>
      <c r="B115" s="67">
        <v>4202</v>
      </c>
      <c r="C115" s="68" t="s">
        <v>35</v>
      </c>
      <c r="D115" s="17">
        <f t="shared" si="14"/>
        <v>287037</v>
      </c>
      <c r="E115" s="104"/>
      <c r="F115" s="17">
        <f t="shared" si="14"/>
        <v>267133</v>
      </c>
      <c r="G115" s="104"/>
      <c r="H115" s="17">
        <f t="shared" si="14"/>
        <v>414733</v>
      </c>
      <c r="I115" s="104"/>
      <c r="J115" s="17">
        <v>25000</v>
      </c>
    </row>
    <row r="116" spans="1:10" s="18" customFormat="1">
      <c r="A116" s="20" t="s">
        <v>6</v>
      </c>
      <c r="B116" s="21"/>
      <c r="C116" s="22" t="s">
        <v>34</v>
      </c>
      <c r="D116" s="17">
        <f t="shared" ref="D116:H116" si="15">D115</f>
        <v>287037</v>
      </c>
      <c r="E116" s="104"/>
      <c r="F116" s="17">
        <f t="shared" si="15"/>
        <v>267133</v>
      </c>
      <c r="G116" s="104"/>
      <c r="H116" s="17">
        <f t="shared" si="15"/>
        <v>414733</v>
      </c>
      <c r="I116" s="104"/>
      <c r="J116" s="17">
        <v>25000</v>
      </c>
    </row>
    <row r="117" spans="1:10" s="18" customFormat="1">
      <c r="A117" s="20" t="s">
        <v>6</v>
      </c>
      <c r="B117" s="21"/>
      <c r="C117" s="22" t="s">
        <v>4</v>
      </c>
      <c r="D117" s="17">
        <f>D116+D70</f>
        <v>400950</v>
      </c>
      <c r="E117" s="104"/>
      <c r="F117" s="17">
        <f>F116+F70</f>
        <v>401974</v>
      </c>
      <c r="G117" s="104"/>
      <c r="H117" s="17">
        <f>H116+H70</f>
        <v>586572</v>
      </c>
      <c r="I117" s="104"/>
      <c r="J117" s="17">
        <v>209162</v>
      </c>
    </row>
    <row r="118" spans="1:10" s="18" customFormat="1">
      <c r="A118" s="43"/>
      <c r="B118" s="44"/>
      <c r="C118" s="82"/>
      <c r="D118" s="19"/>
      <c r="E118" s="59"/>
      <c r="F118" s="19"/>
      <c r="G118" s="59"/>
      <c r="H118" s="19"/>
      <c r="I118" s="59"/>
      <c r="J118" s="19"/>
    </row>
    <row r="119" spans="1:10" s="18" customFormat="1" ht="10.199999999999999" customHeight="1">
      <c r="A119" s="43"/>
      <c r="B119" s="44"/>
      <c r="C119" s="111"/>
      <c r="D119" s="19"/>
      <c r="E119" s="19"/>
      <c r="F119" s="19"/>
      <c r="G119" s="19"/>
      <c r="H119" s="19"/>
      <c r="I119" s="19"/>
      <c r="J119" s="19"/>
    </row>
    <row r="120" spans="1:10" s="26" customFormat="1" ht="27" customHeight="1">
      <c r="A120" s="43" t="s">
        <v>56</v>
      </c>
      <c r="B120" s="65">
        <v>2205</v>
      </c>
      <c r="C120" s="49" t="s">
        <v>111</v>
      </c>
      <c r="D120" s="19">
        <v>713</v>
      </c>
      <c r="E120" s="106">
        <v>0</v>
      </c>
      <c r="F120" s="59">
        <v>0</v>
      </c>
      <c r="G120" s="59">
        <v>0</v>
      </c>
      <c r="H120" s="59">
        <v>0</v>
      </c>
      <c r="I120" s="59">
        <v>0</v>
      </c>
      <c r="J120" s="79">
        <v>0</v>
      </c>
    </row>
    <row r="121" spans="1:10" s="26" customFormat="1">
      <c r="A121" s="43"/>
      <c r="B121" s="65"/>
      <c r="C121" s="49"/>
      <c r="D121" s="42"/>
      <c r="E121" s="83"/>
      <c r="F121" s="59"/>
      <c r="G121" s="59"/>
      <c r="H121" s="59"/>
      <c r="I121" s="59"/>
      <c r="J121" s="79"/>
    </row>
    <row r="122" spans="1:10" s="26" customFormat="1">
      <c r="B122" s="84"/>
      <c r="C122" s="85"/>
      <c r="D122" s="19"/>
      <c r="E122" s="54"/>
      <c r="F122" s="19"/>
      <c r="G122" s="19"/>
      <c r="H122" s="19"/>
      <c r="I122" s="19"/>
      <c r="J122" s="19"/>
    </row>
    <row r="123" spans="1:10" s="26" customFormat="1">
      <c r="B123" s="86"/>
      <c r="C123" s="87"/>
      <c r="D123" s="54"/>
      <c r="E123" s="54"/>
      <c r="F123" s="56"/>
      <c r="G123" s="56"/>
      <c r="H123" s="56"/>
      <c r="I123" s="56"/>
      <c r="J123" s="56"/>
    </row>
    <row r="124" spans="1:10">
      <c r="D124" s="88"/>
      <c r="E124" s="88"/>
      <c r="F124" s="88"/>
      <c r="G124" s="88"/>
      <c r="H124" s="88"/>
      <c r="I124" s="88"/>
    </row>
    <row r="125" spans="1:10">
      <c r="D125" s="23"/>
      <c r="E125" s="23"/>
      <c r="F125" s="23"/>
      <c r="G125" s="23"/>
      <c r="H125" s="23"/>
      <c r="I125" s="23"/>
    </row>
    <row r="126" spans="1:10">
      <c r="C126" s="27"/>
      <c r="D126" s="23"/>
      <c r="E126" s="23"/>
      <c r="F126" s="23"/>
      <c r="G126" s="23"/>
      <c r="H126" s="23"/>
      <c r="I126" s="23"/>
    </row>
    <row r="127" spans="1:10">
      <c r="C127" s="27"/>
      <c r="F127" s="30"/>
      <c r="G127" s="30"/>
    </row>
    <row r="128" spans="1:10">
      <c r="C128" s="27"/>
      <c r="F128" s="30"/>
      <c r="G128" s="30"/>
    </row>
    <row r="129" spans="3:7">
      <c r="C129" s="27"/>
      <c r="F129" s="30"/>
      <c r="G129" s="30"/>
    </row>
    <row r="130" spans="3:7">
      <c r="C130" s="27"/>
      <c r="F130" s="30"/>
      <c r="G130" s="30"/>
    </row>
    <row r="131" spans="3:7">
      <c r="C131" s="27"/>
      <c r="G131" s="30"/>
    </row>
    <row r="132" spans="3:7">
      <c r="C132" s="27"/>
      <c r="F132" s="30"/>
      <c r="G132" s="30"/>
    </row>
    <row r="133" spans="3:7">
      <c r="C133" s="27"/>
      <c r="F133" s="30"/>
      <c r="G133" s="30"/>
    </row>
    <row r="134" spans="3:7">
      <c r="C134" s="27"/>
      <c r="F134" s="30"/>
      <c r="G134" s="30"/>
    </row>
    <row r="135" spans="3:7">
      <c r="C135" s="27"/>
      <c r="F135" s="30"/>
      <c r="G135" s="30"/>
    </row>
    <row r="136" spans="3:7">
      <c r="C136" s="27"/>
      <c r="F136" s="30"/>
      <c r="G136" s="30"/>
    </row>
  </sheetData>
  <autoFilter ref="A16:J120">
    <filterColumn colId="2"/>
  </autoFilter>
  <mergeCells count="2">
    <mergeCell ref="A1:J1"/>
    <mergeCell ref="A2:J2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44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3" manualBreakCount="3">
    <brk id="38" max="11" man="1"/>
    <brk id="71" max="11" man="1"/>
    <brk id="9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dem5</vt:lpstr>
      <vt:lpstr>'dem5'!culrec</vt:lpstr>
      <vt:lpstr>'dem5'!culture</vt:lpstr>
      <vt:lpstr>'dem5'!culturerevenue</vt:lpstr>
      <vt:lpstr>'dem5'!educap</vt:lpstr>
      <vt:lpstr>'dem5'!Print_Area</vt:lpstr>
      <vt:lpstr>'dem5'!Print_Titles</vt:lpstr>
      <vt:lpstr>'dem5'!revise</vt:lpstr>
      <vt:lpstr>'dem5'!sss</vt:lpstr>
      <vt:lpstr>'dem5'!summary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2019-08-05T07:48:02Z</cp:lastPrinted>
  <dcterms:created xsi:type="dcterms:W3CDTF">2004-06-02T16:08:15Z</dcterms:created>
  <dcterms:modified xsi:type="dcterms:W3CDTF">2019-08-05T08:03:49Z</dcterms:modified>
</cp:coreProperties>
</file>