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25" sheetId="4" r:id="rId1"/>
  </sheets>
  <definedNames>
    <definedName name="_xlnm._FilterDatabase" localSheetId="0" hidden="1">'dem25'!$A$14:$G$44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minesrevenue">'dem25'!$D$9:$F$9</definedName>
    <definedName name="mining" localSheetId="0">'dem25'!$D$42:$G$42</definedName>
    <definedName name="miningcap" localSheetId="0">'dem25'!#REF!</definedName>
    <definedName name="ncfund">#REF!</definedName>
    <definedName name="ncrec">#REF!</definedName>
    <definedName name="ncrec1">#REF!</definedName>
    <definedName name="np" localSheetId="0">'dem25'!#REF!</definedName>
    <definedName name="Nutrition">#REF!</definedName>
    <definedName name="oges">#REF!</definedName>
    <definedName name="pension">#REF!</definedName>
    <definedName name="_xlnm.Print_Area" localSheetId="0">'dem25'!$A$1:$G$44</definedName>
    <definedName name="_xlnm.Print_Titles" localSheetId="0">'dem25'!$11:$14</definedName>
    <definedName name="pwcap">#REF!</definedName>
    <definedName name="rec">#REF!</definedName>
    <definedName name="reform">#REF!</definedName>
    <definedName name="revise" localSheetId="0">'dem25'!$D$58:$F$58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'dem25'!$D$52:$F$52</definedName>
    <definedName name="tax">#REF!</definedName>
    <definedName name="udhd">#REF!</definedName>
    <definedName name="urbancap">#REF!</definedName>
    <definedName name="Voted" localSheetId="0">'dem25'!$D$9:$F$9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'dem25'!$A$1:$G$51</definedName>
    <definedName name="Z_239EE218_578E_4317_BEED_14D5D7089E27_.wvu.PrintArea" localSheetId="0" hidden="1">'dem25'!$A$1:$G$44</definedName>
    <definedName name="Z_239EE218_578E_4317_BEED_14D5D7089E27_.wvu.PrintTitles" localSheetId="0" hidden="1">'dem25'!$11:$14</definedName>
    <definedName name="Z_302A3EA3_AE96_11D5_A646_0050BA3D7AFD_.wvu.FilterData" localSheetId="0" hidden="1">'dem25'!$A$1:$G$51</definedName>
    <definedName name="Z_302A3EA3_AE96_11D5_A646_0050BA3D7AFD_.wvu.PrintArea" localSheetId="0" hidden="1">'dem25'!$A$1:$G$44</definedName>
    <definedName name="Z_302A3EA3_AE96_11D5_A646_0050BA3D7AFD_.wvu.PrintTitles" localSheetId="0" hidden="1">'dem25'!$11:$14</definedName>
    <definedName name="Z_36DBA021_0ECB_11D4_8064_004005726899_.wvu.PrintArea" localSheetId="0" hidden="1">'dem25'!$A$1:$G$44</definedName>
    <definedName name="Z_36DBA021_0ECB_11D4_8064_004005726899_.wvu.PrintTitles" localSheetId="0" hidden="1">'dem25'!$11:$14</definedName>
    <definedName name="Z_93EBE921_AE91_11D5_8685_004005726899_.wvu.PrintArea" localSheetId="0" hidden="1">'dem25'!$A$1:$G$44</definedName>
    <definedName name="Z_93EBE921_AE91_11D5_8685_004005726899_.wvu.PrintTitles" localSheetId="0" hidden="1">'dem25'!$11:$14</definedName>
    <definedName name="Z_94DA79C1_0FDE_11D5_9579_000021DAEEA2_.wvu.PrintArea" localSheetId="0" hidden="1">'dem25'!$A$1:$G$44</definedName>
    <definedName name="Z_94DA79C1_0FDE_11D5_9579_000021DAEEA2_.wvu.PrintTitles" localSheetId="0" hidden="1">'dem25'!$11:$14</definedName>
    <definedName name="Z_C868F8C3_16D7_11D5_A68D_81D6213F5331_.wvu.PrintArea" localSheetId="0" hidden="1">'dem25'!$A$1:$G$44</definedName>
    <definedName name="Z_C868F8C3_16D7_11D5_A68D_81D6213F5331_.wvu.PrintTitles" localSheetId="0" hidden="1">'dem25'!$11:$14</definedName>
    <definedName name="Z_E5DF37BD_125C_11D5_8DC4_D0F5D88B3549_.wvu.PrintArea" localSheetId="0" hidden="1">'dem25'!$A$1:$G$44</definedName>
    <definedName name="Z_E5DF37BD_125C_11D5_8DC4_D0F5D88B3549_.wvu.PrintTitles" localSheetId="0" hidden="1">'dem25'!$11:$14</definedName>
    <definedName name="Z_F8ADACC1_164E_11D6_B603_000021DAEEA2_.wvu.PrintArea" localSheetId="0" hidden="1">'dem25'!$A$1:$G$44</definedName>
    <definedName name="Z_F8ADACC1_164E_11D6_B603_000021DAEEA2_.wvu.PrintTitles" localSheetId="0" hidden="1">'dem25'!$11:$14</definedName>
  </definedNames>
  <calcPr calcId="125725"/>
</workbook>
</file>

<file path=xl/calcChain.xml><?xml version="1.0" encoding="utf-8"?>
<calcChain xmlns="http://schemas.openxmlformats.org/spreadsheetml/2006/main">
  <c r="F21" i="4"/>
  <c r="F20"/>
  <c r="F39"/>
  <c r="F40" s="1"/>
  <c r="E39"/>
  <c r="E40" s="1"/>
  <c r="D39"/>
  <c r="D40" s="1"/>
  <c r="F33"/>
  <c r="F34" s="1"/>
  <c r="E33"/>
  <c r="E34" s="1"/>
  <c r="D33"/>
  <c r="D34" s="1"/>
  <c r="E27"/>
  <c r="E28" s="1"/>
  <c r="D27"/>
  <c r="D28" s="1"/>
  <c r="F27" l="1"/>
  <c r="F28" s="1"/>
  <c r="F41" s="1"/>
  <c r="F42" s="1"/>
  <c r="F43" s="1"/>
  <c r="F44" s="1"/>
  <c r="D41"/>
  <c r="D42" s="1"/>
  <c r="D43" s="1"/>
  <c r="D44" s="1"/>
  <c r="E41"/>
  <c r="E42" s="1"/>
  <c r="E43" s="1"/>
  <c r="E44" s="1"/>
  <c r="D9" l="1"/>
  <c r="F9" l="1"/>
</calcChain>
</file>

<file path=xl/sharedStrings.xml><?xml version="1.0" encoding="utf-8"?>
<sst xmlns="http://schemas.openxmlformats.org/spreadsheetml/2006/main" count="70" uniqueCount="47">
  <si>
    <t>Voted</t>
  </si>
  <si>
    <t>Major /Sub-Major/Minor/Sub/Detailed Heads</t>
  </si>
  <si>
    <t>Total</t>
  </si>
  <si>
    <t>REVENUE SECTION</t>
  </si>
  <si>
    <t>M.H.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</si>
  <si>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</si>
  <si>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</si>
  <si>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</si>
  <si>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</si>
  <si>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</si>
  <si>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</si>
  <si>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</si>
  <si>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60.00.14</t>
  </si>
  <si>
    <t>Rent, Rates and Taxes</t>
  </si>
  <si>
    <t>60.00.52</t>
  </si>
  <si>
    <t>Research and Development</t>
  </si>
  <si>
    <t>Research Works</t>
  </si>
  <si>
    <t>61.00.50</t>
  </si>
  <si>
    <t>Other Charges</t>
  </si>
  <si>
    <t>Minerals Exploration</t>
  </si>
  <si>
    <t>62.00.50</t>
  </si>
  <si>
    <t>II. Details of the estimates and the heads under which this grant will be accounted for:</t>
  </si>
  <si>
    <t>C - Economic Services (f) Industry and Minerals</t>
  </si>
  <si>
    <t>Revenue</t>
  </si>
  <si>
    <t>Capital</t>
  </si>
  <si>
    <t>Non-Ferrous Mining and Metallurgical Industries</t>
  </si>
  <si>
    <t>Direction and Administration</t>
  </si>
  <si>
    <t>Machinery and Equipment</t>
  </si>
  <si>
    <t>Mineral Exploration</t>
  </si>
  <si>
    <t>Other Mineral Exploration</t>
  </si>
  <si>
    <t>(In Thousands of Rupees)</t>
  </si>
  <si>
    <t>Regulation and Development of Mines</t>
  </si>
  <si>
    <t>60.00.42</t>
  </si>
  <si>
    <t xml:space="preserve">   </t>
  </si>
  <si>
    <t>-</t>
  </si>
  <si>
    <t>2019-20</t>
  </si>
  <si>
    <t>60.00.02</t>
  </si>
  <si>
    <t>Wages</t>
  </si>
  <si>
    <t xml:space="preserve">Lump sum provision for revision of Pay &amp; Allowances </t>
  </si>
  <si>
    <t>2018-19</t>
  </si>
  <si>
    <t>I. Estimate of the amount required in the year ending 31st March, 2021 to defray the charges in respect of Mines and Geology</t>
  </si>
  <si>
    <t>DEMAND NO. 25</t>
  </si>
  <si>
    <t>MINES AND GEOLOGY</t>
  </si>
  <si>
    <t>Actuals</t>
  </si>
  <si>
    <t>Budget 
Estimate</t>
  </si>
  <si>
    <t>Revised 
Estimate</t>
  </si>
  <si>
    <t xml:space="preserve">                                             2020-21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</si>
</sst>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0#"/>
    <numFmt numFmtId="166" formatCode="0#"/>
    <numFmt numFmtId="167" formatCode="00000#"/>
    <numFmt numFmtId="168" formatCode="00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4" fillId="0" borderId="2" xfId="5" applyFont="1" applyFill="1" applyBorder="1" applyAlignment="1" applyProtection="1">
      <alignment horizontal="left" vertical="top" wrapText="1"/>
    </xf>
    <xf numFmtId="0" fontId="4" fillId="0" borderId="2" xfId="5" applyFont="1" applyFill="1" applyBorder="1" applyAlignment="1" applyProtection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/>
    </xf>
    <xf numFmtId="0" fontId="4" fillId="0" borderId="2" xfId="4" applyNumberFormat="1" applyFont="1" applyFill="1" applyBorder="1" applyAlignment="1" applyProtection="1">
      <alignment horizontal="right"/>
    </xf>
    <xf numFmtId="0" fontId="4" fillId="0" borderId="2" xfId="4" applyNumberFormat="1" applyFont="1" applyFill="1" applyBorder="1" applyAlignment="1" applyProtection="1">
      <alignment horizontal="right" vertical="top" wrapText="1"/>
    </xf>
    <xf numFmtId="0" fontId="4" fillId="0" borderId="0" xfId="5" applyFont="1" applyFill="1" applyProtection="1"/>
    <xf numFmtId="0" fontId="4" fillId="0" borderId="0" xfId="5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Border="1" applyAlignment="1" applyProtection="1">
      <alignment horizontal="right" vertical="center"/>
    </xf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5" applyFont="1" applyFill="1" applyAlignment="1" applyProtection="1">
      <alignment horizontal="right" vertical="center"/>
    </xf>
    <xf numFmtId="0" fontId="4" fillId="0" borderId="1" xfId="5" applyFont="1" applyFill="1" applyBorder="1" applyAlignment="1" applyProtection="1">
      <alignment horizontal="left" vertical="top" wrapText="1"/>
    </xf>
    <xf numFmtId="0" fontId="4" fillId="0" borderId="1" xfId="5" applyFont="1" applyFill="1" applyBorder="1" applyAlignment="1" applyProtection="1">
      <alignment horizontal="right" vertical="top" wrapText="1"/>
    </xf>
    <xf numFmtId="0" fontId="4" fillId="0" borderId="1" xfId="4" applyFont="1" applyFill="1" applyBorder="1" applyAlignment="1" applyProtection="1">
      <alignment horizontal="left"/>
    </xf>
    <xf numFmtId="0" fontId="4" fillId="0" borderId="1" xfId="4" applyNumberFormat="1" applyFont="1" applyFill="1" applyBorder="1" applyAlignment="1" applyProtection="1">
      <alignment horizontal="right"/>
    </xf>
    <xf numFmtId="0" fontId="4" fillId="0" borderId="1" xfId="4" applyNumberFormat="1" applyFont="1" applyFill="1" applyBorder="1" applyAlignment="1" applyProtection="1">
      <alignment vertical="center" wrapText="1"/>
    </xf>
    <xf numFmtId="0" fontId="4" fillId="0" borderId="0" xfId="2" applyFont="1" applyFill="1" applyAlignment="1">
      <alignment horizontal="left" vertical="top" wrapText="1"/>
    </xf>
    <xf numFmtId="0" fontId="3" fillId="0" borderId="0" xfId="2" applyFont="1" applyFill="1" applyBorder="1" applyAlignment="1"/>
    <xf numFmtId="0" fontId="4" fillId="0" borderId="0" xfId="2" applyFont="1" applyFill="1"/>
    <xf numFmtId="0" fontId="4" fillId="0" borderId="0" xfId="2" applyNumberFormat="1" applyFont="1" applyFill="1"/>
    <xf numFmtId="0" fontId="4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/>
    <xf numFmtId="0" fontId="4" fillId="0" borderId="0" xfId="2" applyNumberFormat="1" applyFont="1" applyFill="1" applyBorder="1" applyAlignment="1">
      <alignment horizontal="right"/>
    </xf>
    <xf numFmtId="0" fontId="4" fillId="0" borderId="0" xfId="2" applyFont="1" applyFill="1" applyAlignment="1">
      <alignment vertical="top" wrapText="1"/>
    </xf>
    <xf numFmtId="0" fontId="4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 applyAlignment="1">
      <alignment horizontal="left"/>
    </xf>
    <xf numFmtId="0" fontId="3" fillId="0" borderId="0" xfId="2" applyNumberFormat="1" applyFont="1" applyFill="1" applyBorder="1"/>
    <xf numFmtId="0" fontId="3" fillId="0" borderId="0" xfId="3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4" fillId="0" borderId="1" xfId="4" applyFont="1" applyFill="1" applyBorder="1"/>
    <xf numFmtId="0" fontId="4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3" fillId="0" borderId="0" xfId="2" applyFont="1" applyFill="1" applyAlignment="1" applyProtection="1">
      <alignment horizontal="left" vertical="top" wrapText="1"/>
    </xf>
    <xf numFmtId="0" fontId="4" fillId="0" borderId="0" xfId="2" applyNumberFormat="1" applyFont="1" applyFill="1" applyBorder="1" applyAlignment="1" applyProtection="1">
      <alignment horizontal="right"/>
    </xf>
    <xf numFmtId="0" fontId="3" fillId="0" borderId="0" xfId="2" applyFont="1" applyFill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6" fontId="4" fillId="0" borderId="0" xfId="2" applyNumberFormat="1" applyFont="1" applyFill="1" applyBorder="1" applyAlignment="1">
      <alignment vertical="top" wrapText="1"/>
    </xf>
    <xf numFmtId="168" fontId="3" fillId="0" borderId="0" xfId="2" applyNumberFormat="1" applyFont="1" applyFill="1" applyBorder="1" applyAlignment="1">
      <alignment vertical="top" wrapText="1"/>
    </xf>
    <xf numFmtId="164" fontId="4" fillId="0" borderId="0" xfId="1" applyFont="1" applyFill="1" applyAlignment="1" applyProtection="1">
      <alignment horizontal="right" wrapText="1"/>
    </xf>
    <xf numFmtId="0" fontId="4" fillId="0" borderId="0" xfId="2" applyFont="1" applyFill="1" applyAlignment="1">
      <alignment vertical="top"/>
    </xf>
    <xf numFmtId="164" fontId="4" fillId="0" borderId="0" xfId="1" applyFont="1" applyFill="1" applyAlignment="1">
      <alignment horizontal="right" wrapText="1"/>
    </xf>
    <xf numFmtId="0" fontId="4" fillId="0" borderId="0" xfId="3" applyFont="1" applyFill="1" applyAlignment="1" applyProtection="1">
      <alignment horizontal="left" vertical="top" wrapText="1"/>
    </xf>
    <xf numFmtId="0" fontId="4" fillId="0" borderId="3" xfId="2" applyNumberFormat="1" applyFont="1" applyFill="1" applyBorder="1" applyAlignment="1">
      <alignment horizontal="right"/>
    </xf>
    <xf numFmtId="0" fontId="4" fillId="0" borderId="3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>
      <alignment vertical="top" wrapText="1"/>
    </xf>
    <xf numFmtId="0" fontId="4" fillId="0" borderId="2" xfId="2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>
      <alignment vertical="center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horizontal="left" vertical="top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vertical="top" wrapText="1"/>
    </xf>
    <xf numFmtId="0" fontId="4" fillId="0" borderId="0" xfId="2" applyNumberFormat="1" applyFont="1" applyFill="1" applyAlignment="1" applyProtection="1">
      <alignment horizontal="right"/>
    </xf>
    <xf numFmtId="0" fontId="4" fillId="0" borderId="3" xfId="2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vertical="top" wrapText="1"/>
    </xf>
    <xf numFmtId="0" fontId="3" fillId="0" borderId="3" xfId="2" applyFont="1" applyFill="1" applyBorder="1" applyAlignment="1" applyProtection="1">
      <alignment horizontal="left" vertical="top" wrapText="1"/>
    </xf>
    <xf numFmtId="0" fontId="4" fillId="0" borderId="3" xfId="2" applyFont="1" applyFill="1" applyBorder="1" applyAlignment="1">
      <alignment vertical="top" wrapText="1"/>
    </xf>
    <xf numFmtId="0" fontId="4" fillId="0" borderId="0" xfId="2" applyFont="1" applyFill="1" applyAlignment="1">
      <alignment horizontal="right"/>
    </xf>
    <xf numFmtId="166" fontId="4" fillId="0" borderId="0" xfId="2" applyNumberFormat="1" applyFont="1" applyFill="1" applyAlignment="1">
      <alignment vertical="top" wrapText="1"/>
    </xf>
    <xf numFmtId="0" fontId="3" fillId="0" borderId="0" xfId="0" applyNumberFormat="1" applyFont="1" applyFill="1" applyBorder="1" applyAlignment="1" applyProtection="1">
      <alignment horizontal="center"/>
    </xf>
    <xf numFmtId="0" fontId="7" fillId="0" borderId="0" xfId="2" applyFont="1" applyFill="1"/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>
      <alignment horizontal="center" vertical="top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left" vertical="top" wrapText="1"/>
    </xf>
    <xf numFmtId="167" fontId="4" fillId="0" borderId="0" xfId="2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Alignment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167" fontId="4" fillId="0" borderId="0" xfId="2" applyNumberFormat="1" applyFont="1" applyFill="1" applyBorder="1" applyAlignment="1">
      <alignment horizontal="right" vertical="center" wrapText="1"/>
    </xf>
    <xf numFmtId="0" fontId="4" fillId="0" borderId="0" xfId="5" applyNumberFormat="1" applyFont="1" applyFill="1" applyAlignment="1" applyProtection="1">
      <alignment horizontal="right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55">
    <tabColor rgb="FFC00000"/>
  </sheetPr>
  <dimension ref="A1:G61"/>
  <sheetViews>
    <sheetView tabSelected="1" view="pageBreakPreview" zoomScaleSheetLayoutView="100" workbookViewId="0">
      <selection activeCell="C48" sqref="C48:G61"/>
    </sheetView>
  </sheetViews>
  <sheetFormatPr defaultColWidth="11" defaultRowHeight="13.2"/>
  <cols>
    <col min="1" max="1" width="6.5546875" style="16" customWidth="1"/>
    <col min="2" max="2" width="8.21875" style="26" customWidth="1"/>
    <col min="3" max="3" width="32.77734375" style="18" customWidth="1"/>
    <col min="4" max="4" width="11.33203125" style="19" customWidth="1"/>
    <col min="5" max="5" width="11.33203125" style="18" customWidth="1"/>
    <col min="6" max="6" width="11.33203125" style="19" customWidth="1"/>
    <col min="7" max="7" width="11.33203125" style="18" customWidth="1"/>
    <col min="8" max="16384" width="11" style="18"/>
  </cols>
  <sheetData>
    <row r="1" spans="1:7">
      <c r="B1" s="17"/>
      <c r="C1" s="17"/>
      <c r="D1" s="23" t="s">
        <v>41</v>
      </c>
      <c r="E1" s="17"/>
      <c r="F1" s="17"/>
      <c r="G1" s="17"/>
    </row>
    <row r="2" spans="1:7">
      <c r="B2" s="17"/>
      <c r="C2" s="17"/>
      <c r="D2" s="23" t="s">
        <v>42</v>
      </c>
      <c r="E2" s="17"/>
      <c r="F2" s="17"/>
      <c r="G2" s="17"/>
    </row>
    <row r="3" spans="1:7" ht="6.6" customHeight="1">
      <c r="A3" s="20"/>
      <c r="B3" s="21"/>
      <c r="C3" s="22"/>
      <c r="D3" s="23"/>
      <c r="E3" s="24" t="s">
        <v>33</v>
      </c>
      <c r="F3" s="22"/>
      <c r="G3" s="24"/>
    </row>
    <row r="4" spans="1:7" s="45" customFormat="1" ht="25.8" customHeight="1">
      <c r="A4" s="20"/>
      <c r="B4" s="21"/>
      <c r="C4" s="68" t="s">
        <v>22</v>
      </c>
      <c r="D4" s="69">
        <v>2853</v>
      </c>
      <c r="E4" s="73" t="s">
        <v>25</v>
      </c>
      <c r="F4" s="73"/>
      <c r="G4" s="73"/>
    </row>
    <row r="5" spans="1:7" ht="10.199999999999999" customHeight="1">
      <c r="C5" s="27"/>
      <c r="D5" s="28"/>
      <c r="E5" s="29"/>
    </row>
    <row r="6" spans="1:7">
      <c r="A6" s="29" t="s">
        <v>40</v>
      </c>
      <c r="C6" s="19"/>
      <c r="D6" s="18"/>
    </row>
    <row r="7" spans="1:7">
      <c r="A7" s="29"/>
      <c r="C7" s="19"/>
      <c r="D7" s="18"/>
    </row>
    <row r="8" spans="1:7">
      <c r="A8" s="30"/>
      <c r="C8" s="31"/>
      <c r="D8" s="32" t="s">
        <v>23</v>
      </c>
      <c r="E8" s="32" t="s">
        <v>24</v>
      </c>
      <c r="F8" s="32" t="s">
        <v>2</v>
      </c>
      <c r="G8" s="19"/>
    </row>
    <row r="9" spans="1:7" ht="13.8">
      <c r="A9" s="30"/>
      <c r="C9" s="70" t="s">
        <v>0</v>
      </c>
      <c r="D9" s="33">
        <f>G43</f>
        <v>63736</v>
      </c>
      <c r="E9" s="34" t="s">
        <v>34</v>
      </c>
      <c r="F9" s="33">
        <f>E9+D9</f>
        <v>63736</v>
      </c>
      <c r="G9" s="19"/>
    </row>
    <row r="10" spans="1:7">
      <c r="A10" s="29" t="s">
        <v>21</v>
      </c>
      <c r="E10" s="19"/>
      <c r="G10" s="19"/>
    </row>
    <row r="11" spans="1:7">
      <c r="C11" s="35"/>
      <c r="D11" s="36"/>
      <c r="E11" s="36"/>
      <c r="F11" s="36"/>
      <c r="G11" s="37" t="s">
        <v>30</v>
      </c>
    </row>
    <row r="12" spans="1:7" s="6" customFormat="1" ht="26.4">
      <c r="A12" s="1"/>
      <c r="B12" s="2"/>
      <c r="C12" s="3"/>
      <c r="D12" s="4" t="s">
        <v>43</v>
      </c>
      <c r="E12" s="5" t="s">
        <v>44</v>
      </c>
      <c r="F12" s="5" t="s">
        <v>45</v>
      </c>
      <c r="G12" s="5" t="s">
        <v>44</v>
      </c>
    </row>
    <row r="13" spans="1:7" s="6" customFormat="1">
      <c r="A13" s="7"/>
      <c r="B13" s="72" t="s">
        <v>1</v>
      </c>
      <c r="C13" s="72"/>
      <c r="D13" s="8" t="s">
        <v>39</v>
      </c>
      <c r="E13" s="8" t="s">
        <v>35</v>
      </c>
      <c r="F13" s="9" t="s">
        <v>35</v>
      </c>
      <c r="G13" s="10" t="s">
        <v>46</v>
      </c>
    </row>
    <row r="14" spans="1:7" s="6" customFormat="1">
      <c r="A14" s="11"/>
      <c r="B14" s="12"/>
      <c r="C14" s="13"/>
      <c r="D14" s="14"/>
      <c r="E14" s="14"/>
      <c r="F14" s="14"/>
      <c r="G14" s="15"/>
    </row>
    <row r="15" spans="1:7" ht="15" customHeight="1">
      <c r="C15" s="38" t="s">
        <v>3</v>
      </c>
      <c r="D15" s="39"/>
      <c r="E15" s="39"/>
      <c r="F15" s="39"/>
      <c r="G15" s="39"/>
    </row>
    <row r="16" spans="1:7" ht="26.4">
      <c r="A16" s="16" t="s">
        <v>4</v>
      </c>
      <c r="B16" s="40">
        <v>2853</v>
      </c>
      <c r="C16" s="41" t="s">
        <v>25</v>
      </c>
      <c r="E16" s="19"/>
      <c r="G16" s="19"/>
    </row>
    <row r="17" spans="1:7" ht="15" customHeight="1">
      <c r="A17" s="20"/>
      <c r="B17" s="42">
        <v>2</v>
      </c>
      <c r="C17" s="71" t="s">
        <v>31</v>
      </c>
      <c r="E17" s="19"/>
      <c r="G17" s="19"/>
    </row>
    <row r="18" spans="1:7" ht="15" customHeight="1">
      <c r="A18" s="20"/>
      <c r="B18" s="43">
        <v>2.0009999999999999</v>
      </c>
      <c r="C18" s="41" t="s">
        <v>26</v>
      </c>
      <c r="D18" s="27"/>
      <c r="E18" s="27"/>
      <c r="F18" s="27"/>
      <c r="G18" s="27"/>
    </row>
    <row r="19" spans="1:7" ht="15" customHeight="1">
      <c r="A19" s="20"/>
      <c r="B19" s="42">
        <v>60</v>
      </c>
      <c r="C19" s="71" t="s">
        <v>5</v>
      </c>
      <c r="D19" s="27"/>
      <c r="E19" s="27"/>
      <c r="F19" s="27"/>
      <c r="G19" s="27"/>
    </row>
    <row r="20" spans="1:7" ht="15" customHeight="1">
      <c r="A20" s="20"/>
      <c r="B20" s="74" t="s">
        <v>6</v>
      </c>
      <c r="C20" s="71" t="s">
        <v>7</v>
      </c>
      <c r="D20" s="27">
        <v>50375</v>
      </c>
      <c r="E20" s="75">
        <v>51897</v>
      </c>
      <c r="F20" s="27">
        <f>51897-14343</f>
        <v>37554</v>
      </c>
      <c r="G20" s="58">
        <v>57453</v>
      </c>
    </row>
    <row r="21" spans="1:7" ht="15" customHeight="1">
      <c r="A21" s="20"/>
      <c r="B21" s="74" t="s">
        <v>36</v>
      </c>
      <c r="C21" s="71" t="s">
        <v>37</v>
      </c>
      <c r="D21" s="46">
        <v>0</v>
      </c>
      <c r="E21" s="75">
        <v>1846</v>
      </c>
      <c r="F21" s="75">
        <f>1846-1109</f>
        <v>737</v>
      </c>
      <c r="G21" s="58">
        <v>2391</v>
      </c>
    </row>
    <row r="22" spans="1:7" ht="15" customHeight="1">
      <c r="A22" s="20"/>
      <c r="B22" s="74" t="s">
        <v>8</v>
      </c>
      <c r="C22" s="71" t="s">
        <v>9</v>
      </c>
      <c r="D22" s="75">
        <v>528</v>
      </c>
      <c r="E22" s="75">
        <v>525</v>
      </c>
      <c r="F22" s="75">
        <v>525</v>
      </c>
      <c r="G22" s="58">
        <v>577</v>
      </c>
    </row>
    <row r="23" spans="1:7" ht="15" customHeight="1">
      <c r="A23" s="20"/>
      <c r="B23" s="74" t="s">
        <v>10</v>
      </c>
      <c r="C23" s="71" t="s">
        <v>11</v>
      </c>
      <c r="D23" s="27">
        <v>5954</v>
      </c>
      <c r="E23" s="75">
        <v>1157</v>
      </c>
      <c r="F23" s="27">
        <v>1157</v>
      </c>
      <c r="G23" s="58">
        <v>1800</v>
      </c>
    </row>
    <row r="24" spans="1:7" ht="15" customHeight="1">
      <c r="A24" s="20"/>
      <c r="B24" s="74" t="s">
        <v>12</v>
      </c>
      <c r="C24" s="71" t="s">
        <v>13</v>
      </c>
      <c r="D24" s="27">
        <v>11</v>
      </c>
      <c r="E24" s="75">
        <v>11</v>
      </c>
      <c r="F24" s="27">
        <v>11</v>
      </c>
      <c r="G24" s="67">
        <v>65</v>
      </c>
    </row>
    <row r="25" spans="1:7" ht="26.4">
      <c r="A25" s="20"/>
      <c r="B25" s="74" t="s">
        <v>32</v>
      </c>
      <c r="C25" s="47" t="s">
        <v>38</v>
      </c>
      <c r="D25" s="46">
        <v>0</v>
      </c>
      <c r="E25" s="75">
        <v>8414</v>
      </c>
      <c r="F25" s="46">
        <v>0</v>
      </c>
      <c r="G25" s="44">
        <v>0</v>
      </c>
    </row>
    <row r="26" spans="1:7" ht="15" customHeight="1">
      <c r="A26" s="20"/>
      <c r="B26" s="74" t="s">
        <v>14</v>
      </c>
      <c r="C26" s="71" t="s">
        <v>27</v>
      </c>
      <c r="D26" s="75">
        <v>1956</v>
      </c>
      <c r="E26" s="75">
        <v>2000</v>
      </c>
      <c r="F26" s="75">
        <v>2000</v>
      </c>
      <c r="G26" s="44">
        <v>0</v>
      </c>
    </row>
    <row r="27" spans="1:7" ht="15" customHeight="1">
      <c r="A27" s="20" t="s">
        <v>2</v>
      </c>
      <c r="B27" s="42">
        <v>60</v>
      </c>
      <c r="C27" s="71" t="s">
        <v>5</v>
      </c>
      <c r="D27" s="48">
        <f t="shared" ref="D27:F27" si="0">SUM(D20:D26)</f>
        <v>58824</v>
      </c>
      <c r="E27" s="76">
        <f t="shared" si="0"/>
        <v>65850</v>
      </c>
      <c r="F27" s="48">
        <f t="shared" si="0"/>
        <v>41984</v>
      </c>
      <c r="G27" s="48">
        <v>62286</v>
      </c>
    </row>
    <row r="28" spans="1:7" ht="15" customHeight="1">
      <c r="A28" s="20" t="s">
        <v>2</v>
      </c>
      <c r="B28" s="43">
        <v>2.0009999999999999</v>
      </c>
      <c r="C28" s="41" t="s">
        <v>26</v>
      </c>
      <c r="D28" s="49">
        <f t="shared" ref="D28:F28" si="1">D27</f>
        <v>58824</v>
      </c>
      <c r="E28" s="56">
        <f t="shared" si="1"/>
        <v>65850</v>
      </c>
      <c r="F28" s="49">
        <f t="shared" si="1"/>
        <v>41984</v>
      </c>
      <c r="G28" s="49">
        <v>62286</v>
      </c>
    </row>
    <row r="29" spans="1:7" ht="15" customHeight="1">
      <c r="A29" s="20"/>
      <c r="B29" s="50"/>
      <c r="C29" s="41"/>
      <c r="D29" s="51"/>
      <c r="E29" s="51"/>
      <c r="F29" s="51"/>
      <c r="G29" s="51"/>
    </row>
    <row r="30" spans="1:7" ht="15" customHeight="1">
      <c r="A30" s="20"/>
      <c r="B30" s="43">
        <v>2.004</v>
      </c>
      <c r="C30" s="41" t="s">
        <v>15</v>
      </c>
      <c r="D30" s="39"/>
      <c r="E30" s="39"/>
      <c r="F30" s="39"/>
      <c r="G30" s="39"/>
    </row>
    <row r="31" spans="1:7" ht="15" customHeight="1">
      <c r="A31" s="20"/>
      <c r="B31" s="42">
        <v>61</v>
      </c>
      <c r="C31" s="71" t="s">
        <v>16</v>
      </c>
      <c r="D31" s="39"/>
      <c r="E31" s="39"/>
      <c r="F31" s="39"/>
      <c r="G31" s="39"/>
    </row>
    <row r="32" spans="1:7" ht="15" customHeight="1">
      <c r="A32" s="20"/>
      <c r="B32" s="77" t="s">
        <v>17</v>
      </c>
      <c r="C32" s="52" t="s">
        <v>18</v>
      </c>
      <c r="D32" s="53">
        <v>2000</v>
      </c>
      <c r="E32" s="53">
        <v>2000</v>
      </c>
      <c r="F32" s="53">
        <v>2000</v>
      </c>
      <c r="G32" s="53">
        <v>1000</v>
      </c>
    </row>
    <row r="33" spans="1:7" ht="15" customHeight="1">
      <c r="A33" s="20" t="s">
        <v>2</v>
      </c>
      <c r="B33" s="42">
        <v>61</v>
      </c>
      <c r="C33" s="71" t="s">
        <v>16</v>
      </c>
      <c r="D33" s="53">
        <f t="shared" ref="D33:F34" si="2">D32</f>
        <v>2000</v>
      </c>
      <c r="E33" s="53">
        <f t="shared" si="2"/>
        <v>2000</v>
      </c>
      <c r="F33" s="53">
        <f t="shared" si="2"/>
        <v>2000</v>
      </c>
      <c r="G33" s="53">
        <v>1000</v>
      </c>
    </row>
    <row r="34" spans="1:7" ht="15" customHeight="1">
      <c r="A34" s="20" t="s">
        <v>2</v>
      </c>
      <c r="B34" s="43">
        <v>2.004</v>
      </c>
      <c r="C34" s="54" t="s">
        <v>15</v>
      </c>
      <c r="D34" s="53">
        <f t="shared" si="2"/>
        <v>2000</v>
      </c>
      <c r="E34" s="53">
        <f t="shared" si="2"/>
        <v>2000</v>
      </c>
      <c r="F34" s="53">
        <f t="shared" si="2"/>
        <v>2000</v>
      </c>
      <c r="G34" s="53">
        <v>1000</v>
      </c>
    </row>
    <row r="35" spans="1:7" ht="15" customHeight="1">
      <c r="A35" s="20"/>
      <c r="B35" s="43"/>
      <c r="C35" s="54"/>
      <c r="D35" s="55"/>
      <c r="E35" s="55"/>
      <c r="F35" s="55"/>
      <c r="G35" s="55"/>
    </row>
    <row r="36" spans="1:7" ht="15" customHeight="1">
      <c r="A36" s="20"/>
      <c r="B36" s="43">
        <v>2.1019999999999999</v>
      </c>
      <c r="C36" s="41" t="s">
        <v>28</v>
      </c>
      <c r="D36" s="39"/>
      <c r="E36" s="25"/>
      <c r="F36" s="25"/>
      <c r="G36" s="25"/>
    </row>
    <row r="37" spans="1:7" ht="15" customHeight="1">
      <c r="A37" s="20"/>
      <c r="B37" s="42">
        <v>62</v>
      </c>
      <c r="C37" s="71" t="s">
        <v>29</v>
      </c>
      <c r="D37" s="25"/>
      <c r="E37" s="25"/>
      <c r="F37" s="25"/>
      <c r="G37" s="25"/>
    </row>
    <row r="38" spans="1:7" ht="15" customHeight="1">
      <c r="A38" s="20"/>
      <c r="B38" s="77" t="s">
        <v>20</v>
      </c>
      <c r="C38" s="52" t="s">
        <v>18</v>
      </c>
      <c r="D38" s="53">
        <v>2500</v>
      </c>
      <c r="E38" s="53">
        <v>2500</v>
      </c>
      <c r="F38" s="53">
        <v>2500</v>
      </c>
      <c r="G38" s="53">
        <v>450</v>
      </c>
    </row>
    <row r="39" spans="1:7" ht="15" customHeight="1">
      <c r="A39" s="20" t="s">
        <v>2</v>
      </c>
      <c r="B39" s="42">
        <v>62</v>
      </c>
      <c r="C39" s="71" t="s">
        <v>29</v>
      </c>
      <c r="D39" s="53">
        <f t="shared" ref="D39:F40" si="3">D38</f>
        <v>2500</v>
      </c>
      <c r="E39" s="53">
        <f t="shared" si="3"/>
        <v>2500</v>
      </c>
      <c r="F39" s="53">
        <f t="shared" si="3"/>
        <v>2500</v>
      </c>
      <c r="G39" s="53">
        <v>450</v>
      </c>
    </row>
    <row r="40" spans="1:7" ht="15" customHeight="1">
      <c r="A40" s="20" t="s">
        <v>2</v>
      </c>
      <c r="B40" s="43">
        <v>2.1019999999999999</v>
      </c>
      <c r="C40" s="41" t="s">
        <v>19</v>
      </c>
      <c r="D40" s="56">
        <f t="shared" si="3"/>
        <v>2500</v>
      </c>
      <c r="E40" s="56">
        <f t="shared" si="3"/>
        <v>2500</v>
      </c>
      <c r="F40" s="56">
        <f t="shared" si="3"/>
        <v>2500</v>
      </c>
      <c r="G40" s="56">
        <v>450</v>
      </c>
    </row>
    <row r="41" spans="1:7" ht="15" customHeight="1">
      <c r="A41" s="20" t="s">
        <v>2</v>
      </c>
      <c r="B41" s="42">
        <v>2</v>
      </c>
      <c r="C41" s="71" t="s">
        <v>31</v>
      </c>
      <c r="D41" s="49">
        <f t="shared" ref="D41:F41" si="4">D40+D34+D28</f>
        <v>63324</v>
      </c>
      <c r="E41" s="56">
        <f t="shared" si="4"/>
        <v>70350</v>
      </c>
      <c r="F41" s="49">
        <f t="shared" si="4"/>
        <v>46484</v>
      </c>
      <c r="G41" s="49">
        <v>63736</v>
      </c>
    </row>
    <row r="42" spans="1:7" ht="26.4">
      <c r="A42" s="20" t="s">
        <v>2</v>
      </c>
      <c r="B42" s="57">
        <v>2853</v>
      </c>
      <c r="C42" s="41" t="s">
        <v>25</v>
      </c>
      <c r="D42" s="58">
        <f t="shared" ref="D42:F44" si="5">D41</f>
        <v>63324</v>
      </c>
      <c r="E42" s="67">
        <f t="shared" si="5"/>
        <v>70350</v>
      </c>
      <c r="F42" s="58">
        <f t="shared" si="5"/>
        <v>46484</v>
      </c>
      <c r="G42" s="58">
        <v>63736</v>
      </c>
    </row>
    <row r="43" spans="1:7" ht="15" customHeight="1">
      <c r="A43" s="59" t="s">
        <v>2</v>
      </c>
      <c r="B43" s="60"/>
      <c r="C43" s="61" t="s">
        <v>3</v>
      </c>
      <c r="D43" s="49">
        <f t="shared" si="5"/>
        <v>63324</v>
      </c>
      <c r="E43" s="56">
        <f t="shared" si="5"/>
        <v>70350</v>
      </c>
      <c r="F43" s="49">
        <f t="shared" si="5"/>
        <v>46484</v>
      </c>
      <c r="G43" s="49">
        <v>63736</v>
      </c>
    </row>
    <row r="44" spans="1:7" ht="15" customHeight="1">
      <c r="A44" s="59" t="s">
        <v>2</v>
      </c>
      <c r="B44" s="62"/>
      <c r="C44" s="61" t="s">
        <v>0</v>
      </c>
      <c r="D44" s="49">
        <f t="shared" si="5"/>
        <v>63324</v>
      </c>
      <c r="E44" s="49">
        <f t="shared" si="5"/>
        <v>70350</v>
      </c>
      <c r="F44" s="49">
        <f t="shared" si="5"/>
        <v>46484</v>
      </c>
      <c r="G44" s="49">
        <v>63736</v>
      </c>
    </row>
    <row r="45" spans="1:7">
      <c r="A45" s="20"/>
      <c r="B45" s="21"/>
      <c r="C45" s="24"/>
      <c r="D45" s="22"/>
      <c r="E45" s="22"/>
      <c r="F45" s="22"/>
      <c r="G45" s="22"/>
    </row>
    <row r="46" spans="1:7">
      <c r="A46" s="20"/>
      <c r="B46" s="21"/>
      <c r="C46" s="24"/>
      <c r="D46" s="22"/>
      <c r="E46" s="22"/>
      <c r="F46" s="22"/>
      <c r="G46" s="22"/>
    </row>
    <row r="47" spans="1:7">
      <c r="E47" s="19"/>
      <c r="G47" s="19"/>
    </row>
    <row r="48" spans="1:7">
      <c r="D48" s="22"/>
      <c r="E48" s="19"/>
      <c r="G48" s="19"/>
    </row>
    <row r="49" spans="1:7">
      <c r="E49" s="22"/>
      <c r="F49" s="22"/>
      <c r="G49" s="22"/>
    </row>
    <row r="50" spans="1:7">
      <c r="C50" s="63"/>
      <c r="E50" s="19"/>
      <c r="G50" s="19"/>
    </row>
    <row r="51" spans="1:7">
      <c r="B51" s="64"/>
      <c r="C51" s="63"/>
      <c r="D51" s="65"/>
      <c r="E51" s="65"/>
      <c r="F51" s="65"/>
      <c r="G51" s="19"/>
    </row>
    <row r="52" spans="1:7" s="66" customFormat="1">
      <c r="A52" s="16"/>
      <c r="B52" s="26"/>
      <c r="C52" s="63"/>
      <c r="D52" s="19"/>
      <c r="E52" s="78"/>
      <c r="F52" s="78"/>
      <c r="G52" s="19"/>
    </row>
    <row r="53" spans="1:7">
      <c r="C53" s="63"/>
      <c r="E53" s="19"/>
      <c r="G53" s="19"/>
    </row>
    <row r="54" spans="1:7">
      <c r="C54" s="63"/>
      <c r="E54" s="19"/>
      <c r="G54" s="19"/>
    </row>
    <row r="55" spans="1:7">
      <c r="C55" s="63"/>
      <c r="D55" s="27"/>
      <c r="E55" s="63"/>
      <c r="F55" s="27"/>
    </row>
    <row r="56" spans="1:7">
      <c r="C56" s="63"/>
      <c r="D56" s="27"/>
      <c r="E56" s="63"/>
      <c r="F56" s="27"/>
    </row>
    <row r="57" spans="1:7">
      <c r="C57" s="63"/>
      <c r="D57" s="27"/>
      <c r="E57" s="63"/>
      <c r="F57" s="27"/>
    </row>
    <row r="58" spans="1:7">
      <c r="C58" s="63"/>
      <c r="D58" s="27"/>
      <c r="E58" s="63"/>
      <c r="F58" s="63"/>
    </row>
    <row r="59" spans="1:7">
      <c r="C59" s="63"/>
      <c r="D59" s="27"/>
      <c r="E59" s="63"/>
      <c r="F59" s="27"/>
    </row>
    <row r="60" spans="1:7">
      <c r="C60" s="63"/>
      <c r="D60" s="27"/>
      <c r="E60" s="63"/>
      <c r="F60" s="27"/>
    </row>
    <row r="61" spans="1:7">
      <c r="C61" s="63"/>
      <c r="D61" s="27"/>
      <c r="E61" s="63"/>
      <c r="F61" s="27"/>
    </row>
  </sheetData>
  <autoFilter ref="A14:G44"/>
  <mergeCells count="2">
    <mergeCell ref="B13:C13"/>
    <mergeCell ref="E4:G4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27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dem25</vt:lpstr>
      <vt:lpstr>minesrevenue</vt:lpstr>
      <vt:lpstr>'dem25'!mining</vt:lpstr>
      <vt:lpstr>'dem25'!Print_Area</vt:lpstr>
      <vt:lpstr>'dem25'!Print_Titles</vt:lpstr>
      <vt:lpstr>'dem25'!revise</vt:lpstr>
      <vt:lpstr>'dem25'!summary</vt:lpstr>
      <vt:lpstr>'dem25'!Voted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2020-03-17T10:56:12Z</cp:lastPrinted>
  <dcterms:created xsi:type="dcterms:W3CDTF">2004-06-02T16:21:26Z</dcterms:created>
  <dcterms:modified xsi:type="dcterms:W3CDTF">2020-03-26T07:28:24Z</dcterms:modified>
</cp:coreProperties>
</file>