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016"/>
  </bookViews>
  <sheets>
    <sheet name="dem26" sheetId="4" r:id="rId1"/>
  </sheets>
  <definedNames>
    <definedName name="_xlnm._FilterDatabase" localSheetId="0" hidden="1">'dem26'!$A$17:$G$70</definedName>
    <definedName name="_Regression_Int" localSheetId="0" hidden="1">1</definedName>
    <definedName name="charged">#REF!</definedName>
    <definedName name="da">#REF!</definedName>
    <definedName name="ee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motorvehiclerevenue">'dem26'!$D$11:$F$11</definedName>
    <definedName name="nc">#REF!</definedName>
    <definedName name="ncfund">#REF!</definedName>
    <definedName name="ncrec">#REF!</definedName>
    <definedName name="ncrec1">#REF!</definedName>
    <definedName name="np" localSheetId="0">'dem26'!#REF!</definedName>
    <definedName name="oges">#REF!</definedName>
    <definedName name="pension">#REF!</definedName>
    <definedName name="_xlnm.Print_Area" localSheetId="0">'dem26'!$A$1:$G$70</definedName>
    <definedName name="_xlnm.Print_Titles" localSheetId="0">'dem26'!$14:$17</definedName>
    <definedName name="rec">#REF!</definedName>
    <definedName name="reform">#REF!</definedName>
    <definedName name="revise" localSheetId="0">'dem26'!$D$86:$F$86</definedName>
    <definedName name="sgs" localSheetId="0">'dem26'!$D$68:$G$68</definedName>
    <definedName name="socialwelfare">#REF!</definedName>
    <definedName name="spfrd">#REF!</definedName>
    <definedName name="sss">#REF!</definedName>
    <definedName name="summary" localSheetId="0">'dem26'!#REF!</definedName>
    <definedName name="tax" localSheetId="0">'dem26'!$D$53:$G$53</definedName>
    <definedName name="urbancap">#REF!</definedName>
    <definedName name="Voted" localSheetId="0">'dem26'!$D$11:$F$11</definedName>
    <definedName name="welfarecap">#REF!</definedName>
    <definedName name="Z_239EE218_578E_4317_BEED_14D5D7089E27_.wvu.FilterData" localSheetId="0" hidden="1">'dem26'!$A$1:$G$74</definedName>
    <definedName name="Z_239EE218_578E_4317_BEED_14D5D7089E27_.wvu.PrintArea" localSheetId="0" hidden="1">'dem26'!$A$1:$G$70</definedName>
    <definedName name="Z_239EE218_578E_4317_BEED_14D5D7089E27_.wvu.PrintTitles" localSheetId="0" hidden="1">'dem26'!$14:$17</definedName>
    <definedName name="Z_302A3EA3_AE96_11D5_A646_0050BA3D7AFD_.wvu.FilterData" localSheetId="0" hidden="1">'dem26'!$A$1:$G$74</definedName>
    <definedName name="Z_302A3EA3_AE96_11D5_A646_0050BA3D7AFD_.wvu.PrintArea" localSheetId="0" hidden="1">'dem26'!$A$1:$G$70</definedName>
    <definedName name="Z_302A3EA3_AE96_11D5_A646_0050BA3D7AFD_.wvu.PrintTitles" localSheetId="0" hidden="1">'dem26'!$14:$17</definedName>
    <definedName name="Z_36DBA021_0ECB_11D4_8064_004005726899_.wvu.PrintTitles" localSheetId="0" hidden="1">'dem26'!$14:$17</definedName>
    <definedName name="Z_93EBE921_AE91_11D5_8685_004005726899_.wvu.PrintTitles" localSheetId="0" hidden="1">'dem26'!$14:$17</definedName>
    <definedName name="Z_94DA79C1_0FDE_11D5_9579_000021DAEEA2_.wvu.PrintArea" localSheetId="0" hidden="1">'dem26'!$A$1:$G$70</definedName>
    <definedName name="Z_94DA79C1_0FDE_11D5_9579_000021DAEEA2_.wvu.PrintTitles" localSheetId="0" hidden="1">'dem26'!$14:$17</definedName>
    <definedName name="Z_C868F8C3_16D7_11D5_A68D_81D6213F5331_.wvu.PrintTitles" localSheetId="0" hidden="1">'dem26'!$14:$17</definedName>
    <definedName name="Z_E5DF37BD_125C_11D5_8DC4_D0F5D88B3549_.wvu.PrintArea" localSheetId="0" hidden="1">'dem26'!$A$1:$G$70</definedName>
    <definedName name="Z_E5DF37BD_125C_11D5_8DC4_D0F5D88B3549_.wvu.PrintTitles" localSheetId="0" hidden="1">'dem26'!$14:$17</definedName>
    <definedName name="Z_F8ADACC1_164E_11D6_B603_000021DAEEA2_.wvu.PrintTitles" localSheetId="0" hidden="1">'dem26'!$14:$17</definedName>
  </definedNames>
  <calcPr calcId="125725"/>
</workbook>
</file>

<file path=xl/calcChain.xml><?xml version="1.0" encoding="utf-8"?>
<calcChain xmlns="http://schemas.openxmlformats.org/spreadsheetml/2006/main">
  <c r="F58" i="4"/>
  <c r="F66" s="1"/>
  <c r="F67" s="1"/>
  <c r="F68" s="1"/>
  <c r="F25"/>
  <c r="F28" s="1"/>
  <c r="E66"/>
  <c r="E67" s="1"/>
  <c r="E68" s="1"/>
  <c r="D66"/>
  <c r="D67" s="1"/>
  <c r="D68" s="1"/>
  <c r="F51"/>
  <c r="E51"/>
  <c r="D51"/>
  <c r="F43"/>
  <c r="E43"/>
  <c r="D43"/>
  <c r="F35"/>
  <c r="E35"/>
  <c r="D35"/>
  <c r="E28"/>
  <c r="D28"/>
  <c r="D52" l="1"/>
  <c r="D53" s="1"/>
  <c r="D69" s="1"/>
  <c r="D70" s="1"/>
  <c r="E52"/>
  <c r="E53" s="1"/>
  <c r="E69" s="1"/>
  <c r="E70" s="1"/>
  <c r="F52"/>
  <c r="F53" s="1"/>
  <c r="F69" s="1"/>
  <c r="F70" s="1"/>
  <c r="D11" l="1"/>
  <c r="F11" l="1"/>
</calcChain>
</file>

<file path=xl/comments1.xml><?xml version="1.0" encoding="utf-8"?>
<comments xmlns="http://schemas.openxmlformats.org/spreadsheetml/2006/main">
  <authors>
    <author>dell</author>
  </authors>
  <commentList>
    <comment ref="G41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<sst xmlns="http://schemas.openxmlformats.org/spreadsheetml/2006/main" count="114" uniqueCount="71">
  <si>
    <t>Taxes on Vehicles</t>
  </si>
  <si>
    <t>(d) Administrative Services</t>
  </si>
  <si>
    <t>Secretariat - General Services</t>
  </si>
  <si>
    <t>Capital</t>
  </si>
  <si>
    <t>Voted</t>
  </si>
  <si>
    <t>-</t>
  </si>
  <si>
    <t>Major /Sub-Major/Minor/Sub/Detailed Heads</t>
  </si>
  <si>
    <t>Total</t>
  </si>
  <si>
    <t>REVENUE SECTION</t>
  </si>
  <si>
    <t>M.H.</t>
  </si>
  <si>
    <t>Collection Charges</t>
  </si>
  <si>
    <t>60.00.01</t>
  </si>
  <si>
    <t>60.00.11</t>
  </si>
  <si>
    <t>Travel Expenses</t>
  </si>
  <si>
    <t>60.00.13</t>
  </si>
  <si>
    <t>Office Expenses</t>
  </si>
  <si>
    <t>60.00.50</t>
  </si>
  <si>
    <t>Motor Vehicles Division</t>
  </si>
  <si>
    <t>27.00.01</t>
  </si>
  <si>
    <t>27.00.11</t>
  </si>
  <si>
    <t>27.00.13</t>
  </si>
  <si>
    <t>27.00.26</t>
  </si>
  <si>
    <t>Advertisement &amp; Publicity</t>
  </si>
  <si>
    <t>Motor Vehicles  Division</t>
  </si>
  <si>
    <t>II. Details of the estimates and the heads under which this grant will be accounted for:</t>
  </si>
  <si>
    <t>Revenue</t>
  </si>
  <si>
    <t>Salaries</t>
  </si>
  <si>
    <t>Secretariat</t>
  </si>
  <si>
    <t>A - General Services  (b) Fiscal Services</t>
  </si>
  <si>
    <t>(iii) Collection of Taxes on Commodities and Services</t>
  </si>
  <si>
    <t xml:space="preserve">Other Charges </t>
  </si>
  <si>
    <t>(In Thousands of Rupees)</t>
  </si>
  <si>
    <t>Grant for Road Safety Fund</t>
  </si>
  <si>
    <t>60.00.31</t>
  </si>
  <si>
    <t>27.00.72</t>
  </si>
  <si>
    <t>Ex-gratia Payments for the families of Deceased Drivers</t>
  </si>
  <si>
    <t>Rent, Rates and Taxes</t>
  </si>
  <si>
    <t>27.00.73</t>
  </si>
  <si>
    <t>Vahan &amp; Sarathi</t>
  </si>
  <si>
    <t>62.00.01</t>
  </si>
  <si>
    <t>62.00.11</t>
  </si>
  <si>
    <t>62.00.13</t>
  </si>
  <si>
    <t>63.00.01</t>
  </si>
  <si>
    <t>63.00.11</t>
  </si>
  <si>
    <t>63.00.13</t>
  </si>
  <si>
    <t>64.00.01</t>
  </si>
  <si>
    <t>64.00.11</t>
  </si>
  <si>
    <t>64.00.13</t>
  </si>
  <si>
    <t>63.00.14</t>
  </si>
  <si>
    <t>64.00.14</t>
  </si>
  <si>
    <t>Regional Transport Office at Gangtok</t>
  </si>
  <si>
    <t>Regional Transport Office at Mangan, North</t>
  </si>
  <si>
    <t>Regional Transport Office at Namchi, South</t>
  </si>
  <si>
    <t>Regional Transport Office at Gyalshing, West</t>
  </si>
  <si>
    <t>27.00.42</t>
  </si>
  <si>
    <t>2019-20</t>
  </si>
  <si>
    <t>27.00.02</t>
  </si>
  <si>
    <t>Wages</t>
  </si>
  <si>
    <t>62.00.02</t>
  </si>
  <si>
    <t>63.00.02</t>
  </si>
  <si>
    <t>64.00.02</t>
  </si>
  <si>
    <t>Lump sum provision for revision of Pay &amp; Allowances</t>
  </si>
  <si>
    <t>I. Estimate of the amount required in the year ending 31st March, 2021 to defray the charges in respect of Motor Vehicles</t>
  </si>
  <si>
    <t>2018-19</t>
  </si>
  <si>
    <t xml:space="preserve">                                             2020-21</t>
  </si>
  <si>
    <t>60.00.02</t>
  </si>
  <si>
    <t>DEMAND NO. 26</t>
  </si>
  <si>
    <t>MOTOR VEHICLES</t>
  </si>
  <si>
    <t>Actuals</t>
  </si>
  <si>
    <t>Budget 
Estimate</t>
  </si>
  <si>
    <t>Revised 
Estimate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</si>
</sst>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0000#"/>
    <numFmt numFmtId="166" formatCode="00.000"/>
    <numFmt numFmtId="167" formatCode="00.0#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98">
    <xf numFmtId="0" fontId="0" fillId="0" borderId="0" xfId="0"/>
    <xf numFmtId="0" fontId="5" fillId="0" borderId="3" xfId="6" applyFont="1" applyFill="1" applyBorder="1" applyAlignment="1" applyProtection="1">
      <alignment horizontal="left" vertical="top" wrapText="1"/>
    </xf>
    <xf numFmtId="0" fontId="5" fillId="0" borderId="3" xfId="6" applyFont="1" applyFill="1" applyBorder="1" applyAlignment="1" applyProtection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/>
    </xf>
    <xf numFmtId="0" fontId="5" fillId="0" borderId="3" xfId="5" applyNumberFormat="1" applyFont="1" applyFill="1" applyBorder="1" applyAlignment="1" applyProtection="1">
      <alignment horizontal="right"/>
    </xf>
    <xf numFmtId="0" fontId="5" fillId="0" borderId="3" xfId="5" applyNumberFormat="1" applyFont="1" applyFill="1" applyBorder="1" applyAlignment="1" applyProtection="1">
      <alignment horizontal="right" vertical="top" wrapText="1"/>
    </xf>
    <xf numFmtId="0" fontId="5" fillId="0" borderId="0" xfId="6" applyFont="1" applyFill="1" applyProtection="1"/>
    <xf numFmtId="0" fontId="5" fillId="0" borderId="0" xfId="6" applyFont="1" applyFill="1" applyBorder="1" applyAlignment="1" applyProtection="1">
      <alignment horizontal="left" vertical="top" wrapText="1"/>
    </xf>
    <xf numFmtId="0" fontId="5" fillId="0" borderId="0" xfId="5" applyNumberFormat="1" applyFont="1" applyFill="1" applyBorder="1" applyAlignment="1" applyProtection="1">
      <alignment horizontal="right" vertical="center"/>
    </xf>
    <xf numFmtId="0" fontId="5" fillId="0" borderId="0" xfId="5" applyNumberFormat="1" applyFont="1" applyFill="1" applyBorder="1" applyAlignment="1" applyProtection="1">
      <alignment horizontal="right"/>
    </xf>
    <xf numFmtId="0" fontId="5" fillId="0" borderId="0" xfId="6" applyFont="1" applyFill="1" applyAlignment="1" applyProtection="1">
      <alignment horizontal="right" vertical="center"/>
    </xf>
    <xf numFmtId="0" fontId="5" fillId="0" borderId="1" xfId="6" applyFont="1" applyFill="1" applyBorder="1" applyAlignment="1" applyProtection="1">
      <alignment horizontal="left" vertical="top" wrapText="1"/>
    </xf>
    <xf numFmtId="0" fontId="5" fillId="0" borderId="1" xfId="6" applyFont="1" applyFill="1" applyBorder="1" applyAlignment="1" applyProtection="1">
      <alignment horizontal="right" vertical="top" wrapText="1"/>
    </xf>
    <xf numFmtId="0" fontId="5" fillId="0" borderId="1" xfId="5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right"/>
    </xf>
    <xf numFmtId="0" fontId="5" fillId="0" borderId="1" xfId="5" applyNumberFormat="1" applyFont="1" applyFill="1" applyBorder="1" applyAlignment="1" applyProtection="1">
      <alignment vertical="center" wrapText="1"/>
    </xf>
    <xf numFmtId="0" fontId="5" fillId="0" borderId="0" xfId="2" applyFont="1" applyFill="1" applyAlignment="1">
      <alignment horizontal="left"/>
    </xf>
    <xf numFmtId="0" fontId="6" fillId="0" borderId="0" xfId="2" applyFont="1" applyFill="1" applyBorder="1" applyAlignment="1" applyProtection="1"/>
    <xf numFmtId="0" fontId="6" fillId="0" borderId="0" xfId="2" applyFont="1" applyFill="1" applyBorder="1" applyAlignment="1" applyProtection="1">
      <alignment horizontal="center"/>
    </xf>
    <xf numFmtId="0" fontId="5" fillId="0" borderId="0" xfId="2" applyFont="1" applyFill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6" fillId="0" borderId="0" xfId="2" applyFont="1" applyFill="1" applyAlignment="1">
      <alignment horizontal="center"/>
    </xf>
    <xf numFmtId="0" fontId="5" fillId="0" borderId="0" xfId="2" applyFont="1" applyFill="1" applyAlignment="1" applyProtection="1">
      <alignment horizontal="left"/>
    </xf>
    <xf numFmtId="0" fontId="6" fillId="0" borderId="0" xfId="2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right"/>
    </xf>
    <xf numFmtId="0" fontId="5" fillId="0" borderId="0" xfId="2" applyFont="1" applyFill="1" applyAlignment="1" applyProtection="1">
      <alignment horizontal="center"/>
    </xf>
    <xf numFmtId="0" fontId="6" fillId="0" borderId="0" xfId="2" applyNumberFormat="1" applyFont="1" applyFill="1" applyBorder="1"/>
    <xf numFmtId="0" fontId="6" fillId="0" borderId="0" xfId="3" applyNumberFormat="1" applyFont="1" applyFill="1" applyBorder="1" applyAlignment="1" applyProtection="1">
      <alignment horizontal="center"/>
    </xf>
    <xf numFmtId="0" fontId="5" fillId="0" borderId="0" xfId="2" applyNumberFormat="1" applyFont="1" applyFill="1"/>
    <xf numFmtId="0" fontId="6" fillId="0" borderId="0" xfId="2" applyNumberFormat="1" applyFont="1" applyFill="1" applyBorder="1" applyAlignment="1" applyProtection="1">
      <alignment horizontal="right"/>
    </xf>
    <xf numFmtId="1" fontId="6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5" fillId="0" borderId="1" xfId="5" applyFont="1" applyFill="1" applyBorder="1"/>
    <xf numFmtId="0" fontId="5" fillId="0" borderId="1" xfId="5" applyNumberFormat="1" applyFont="1" applyFill="1" applyBorder="1"/>
    <xf numFmtId="0" fontId="7" fillId="0" borderId="1" xfId="5" applyNumberFormat="1" applyFont="1" applyFill="1" applyBorder="1" applyAlignment="1" applyProtection="1">
      <alignment horizontal="right"/>
    </xf>
    <xf numFmtId="0" fontId="6" fillId="0" borderId="0" xfId="2" applyFont="1" applyFill="1" applyAlignment="1" applyProtection="1">
      <alignment horizontal="left"/>
    </xf>
    <xf numFmtId="1" fontId="5" fillId="0" borderId="0" xfId="2" applyNumberFormat="1" applyFont="1" applyFill="1"/>
    <xf numFmtId="0" fontId="6" fillId="0" borderId="0" xfId="2" applyFont="1" applyFill="1"/>
    <xf numFmtId="166" fontId="6" fillId="0" borderId="0" xfId="2" applyNumberFormat="1" applyFont="1" applyFill="1"/>
    <xf numFmtId="0" fontId="5" fillId="0" borderId="0" xfId="2" applyFont="1" applyFill="1" applyAlignment="1">
      <alignment vertical="top"/>
    </xf>
    <xf numFmtId="0" fontId="5" fillId="0" borderId="0" xfId="2" applyFont="1" applyFill="1" applyAlignment="1" applyProtection="1">
      <alignment horizontal="left" wrapText="1"/>
    </xf>
    <xf numFmtId="164" fontId="5" fillId="0" borderId="0" xfId="1" applyFont="1" applyFill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right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2" applyFont="1" applyFill="1" applyAlignment="1" applyProtection="1">
      <alignment horizontal="left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top"/>
    </xf>
    <xf numFmtId="0" fontId="5" fillId="0" borderId="2" xfId="1" applyNumberFormat="1" applyFont="1" applyFill="1" applyBorder="1" applyAlignment="1" applyProtection="1">
      <alignment horizontal="right" wrapText="1"/>
    </xf>
    <xf numFmtId="1" fontId="5" fillId="0" borderId="0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Border="1" applyAlignment="1" applyProtection="1">
      <alignment horizontal="right" wrapText="1"/>
    </xf>
    <xf numFmtId="1" fontId="5" fillId="0" borderId="0" xfId="2" applyNumberFormat="1" applyFont="1" applyFill="1" applyBorder="1" applyAlignment="1" applyProtection="1">
      <alignment horizontal="right" wrapText="1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 applyProtection="1">
      <alignment horizontal="left"/>
    </xf>
    <xf numFmtId="0" fontId="5" fillId="0" borderId="0" xfId="2" applyFont="1" applyFill="1" applyAlignment="1" applyProtection="1">
      <alignment horizontal="left" vertical="top" wrapText="1"/>
    </xf>
    <xf numFmtId="166" fontId="6" fillId="0" borderId="0" xfId="2" applyNumberFormat="1" applyFont="1" applyFill="1" applyBorder="1"/>
    <xf numFmtId="0" fontId="6" fillId="0" borderId="0" xfId="2" applyFont="1" applyFill="1" applyBorder="1" applyAlignment="1" applyProtection="1">
      <alignment horizontal="left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6" fillId="0" borderId="0" xfId="2" applyFont="1" applyFill="1" applyBorder="1"/>
    <xf numFmtId="0" fontId="5" fillId="0" borderId="1" xfId="2" applyNumberFormat="1" applyFont="1" applyFill="1" applyBorder="1" applyAlignment="1" applyProtection="1">
      <alignment horizontal="right" wrapText="1"/>
    </xf>
    <xf numFmtId="167" fontId="6" fillId="0" borderId="0" xfId="2" applyNumberFormat="1" applyFont="1" applyFill="1" applyBorder="1"/>
    <xf numFmtId="0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0" fontId="5" fillId="0" borderId="1" xfId="2" applyFont="1" applyFill="1" applyBorder="1" applyAlignment="1" applyProtection="1">
      <alignment horizontal="left"/>
    </xf>
    <xf numFmtId="0" fontId="5" fillId="0" borderId="0" xfId="4" applyFont="1" applyFill="1" applyAlignment="1" applyProtection="1">
      <alignment horizontal="left" vertical="top" wrapText="1"/>
    </xf>
    <xf numFmtId="0" fontId="5" fillId="0" borderId="0" xfId="2" applyFont="1" applyFill="1" applyBorder="1" applyAlignment="1" applyProtection="1">
      <alignment horizontal="left" vertical="center" wrapText="1"/>
    </xf>
    <xf numFmtId="0" fontId="5" fillId="0" borderId="0" xfId="2" applyFont="1" applyFill="1" applyBorder="1" applyAlignment="1" applyProtection="1">
      <alignment horizontal="left" vertical="top"/>
    </xf>
    <xf numFmtId="0" fontId="5" fillId="0" borderId="2" xfId="2" applyNumberFormat="1" applyFont="1" applyFill="1" applyBorder="1" applyAlignment="1" applyProtection="1">
      <alignment horizontal="right" wrapText="1"/>
    </xf>
    <xf numFmtId="167" fontId="6" fillId="0" borderId="0" xfId="2" applyNumberFormat="1" applyFont="1" applyFill="1"/>
    <xf numFmtId="0" fontId="5" fillId="0" borderId="2" xfId="2" applyFont="1" applyFill="1" applyBorder="1" applyAlignment="1">
      <alignment horizontal="left"/>
    </xf>
    <xf numFmtId="0" fontId="5" fillId="0" borderId="2" xfId="2" applyFont="1" applyFill="1" applyBorder="1"/>
    <xf numFmtId="0" fontId="6" fillId="0" borderId="2" xfId="2" applyFont="1" applyFill="1" applyBorder="1" applyAlignment="1" applyProtection="1">
      <alignment horizontal="left"/>
    </xf>
    <xf numFmtId="0" fontId="5" fillId="0" borderId="0" xfId="2" applyNumberFormat="1" applyFont="1" applyFill="1" applyAlignment="1">
      <alignment horizontal="center"/>
    </xf>
    <xf numFmtId="0" fontId="5" fillId="0" borderId="0" xfId="7" applyNumberFormat="1" applyFont="1" applyFill="1" applyAlignment="1" applyProtection="1">
      <alignment horizontal="right" vertical="top"/>
    </xf>
    <xf numFmtId="0" fontId="5" fillId="0" borderId="0" xfId="7" applyNumberFormat="1" applyFont="1" applyFill="1" applyAlignment="1" applyProtection="1">
      <alignment vertical="top" wrapText="1"/>
    </xf>
    <xf numFmtId="0" fontId="5" fillId="0" borderId="0" xfId="2" applyNumberFormat="1" applyFont="1" applyFill="1" applyBorder="1"/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2" applyFont="1" applyFill="1"/>
    <xf numFmtId="0" fontId="5" fillId="0" borderId="0" xfId="2" applyNumberFormat="1" applyFont="1" applyFill="1" applyAlignment="1"/>
    <xf numFmtId="1" fontId="5" fillId="0" borderId="0" xfId="2" applyNumberFormat="1" applyFont="1" applyFill="1" applyAlignment="1"/>
    <xf numFmtId="0" fontId="5" fillId="0" borderId="0" xfId="1" applyNumberFormat="1" applyFont="1" applyFill="1" applyAlignment="1" applyProtection="1">
      <alignment horizontal="right" wrapText="1"/>
    </xf>
    <xf numFmtId="0" fontId="5" fillId="0" borderId="1" xfId="2" applyFont="1" applyFill="1" applyBorder="1" applyAlignment="1">
      <alignment horizontal="left" vertical="top"/>
    </xf>
    <xf numFmtId="1" fontId="5" fillId="0" borderId="0" xfId="2" applyNumberFormat="1" applyFont="1" applyFill="1" applyBorder="1" applyAlignment="1" applyProtection="1">
      <alignment horizontal="center"/>
    </xf>
    <xf numFmtId="0" fontId="5" fillId="2" borderId="0" xfId="2" applyFont="1" applyFill="1"/>
    <xf numFmtId="0" fontId="5" fillId="0" borderId="0" xfId="5" applyFont="1" applyFill="1" applyBorder="1" applyAlignment="1" applyProtection="1">
      <alignment horizontal="center"/>
    </xf>
    <xf numFmtId="165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Border="1" applyAlignment="1">
      <alignment horizontal="right"/>
    </xf>
    <xf numFmtId="165" fontId="5" fillId="0" borderId="1" xfId="2" applyNumberFormat="1" applyFont="1" applyFill="1" applyBorder="1" applyAlignment="1">
      <alignment horizontal="right"/>
    </xf>
    <xf numFmtId="165" fontId="5" fillId="0" borderId="0" xfId="2" applyNumberFormat="1" applyFont="1" applyFill="1" applyAlignment="1">
      <alignment horizontal="right" vertical="top"/>
    </xf>
    <xf numFmtId="165" fontId="5" fillId="0" borderId="0" xfId="2" applyNumberFormat="1" applyFont="1" applyFill="1" applyBorder="1" applyAlignment="1">
      <alignment horizontal="right" vertical="top"/>
    </xf>
    <xf numFmtId="1" fontId="5" fillId="0" borderId="0" xfId="6" applyNumberFormat="1" applyFont="1" applyFill="1" applyAlignment="1" applyProtection="1">
      <alignment horizontal="right"/>
    </xf>
    <xf numFmtId="1" fontId="5" fillId="0" borderId="0" xfId="6" applyNumberFormat="1" applyFont="1" applyFill="1" applyProtection="1"/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C64" transitionEvaluation="1" codeName="Sheet17">
    <tabColor rgb="FFC00000"/>
  </sheetPr>
  <dimension ref="A1:G86"/>
  <sheetViews>
    <sheetView tabSelected="1" view="pageBreakPreview" topLeftCell="C64" zoomScaleSheetLayoutView="100" workbookViewId="0">
      <selection activeCell="C75" sqref="C75:G90"/>
    </sheetView>
  </sheetViews>
  <sheetFormatPr defaultColWidth="11" defaultRowHeight="13.2"/>
  <cols>
    <col min="1" max="1" width="6.44140625" style="16" customWidth="1"/>
    <col min="2" max="2" width="8.21875" style="19" customWidth="1"/>
    <col min="3" max="3" width="32.77734375" style="19" customWidth="1"/>
    <col min="4" max="7" width="11.33203125" style="19" customWidth="1"/>
    <col min="8" max="16384" width="11" style="19"/>
  </cols>
  <sheetData>
    <row r="1" spans="1:7" ht="13.65" customHeight="1">
      <c r="B1" s="17"/>
      <c r="C1" s="17"/>
      <c r="D1" s="18" t="s">
        <v>66</v>
      </c>
      <c r="E1" s="17"/>
      <c r="F1" s="17"/>
      <c r="G1" s="17"/>
    </row>
    <row r="2" spans="1:7" ht="13.65" customHeight="1">
      <c r="B2" s="17"/>
      <c r="C2" s="17"/>
      <c r="D2" s="18" t="s">
        <v>67</v>
      </c>
      <c r="E2" s="17"/>
      <c r="F2" s="17"/>
      <c r="G2" s="17"/>
    </row>
    <row r="3" spans="1:7">
      <c r="A3" s="20"/>
      <c r="B3" s="21"/>
      <c r="C3" s="18"/>
      <c r="D3" s="18"/>
      <c r="E3" s="18"/>
      <c r="F3" s="18"/>
      <c r="G3" s="18"/>
    </row>
    <row r="4" spans="1:7" ht="13.65" customHeight="1">
      <c r="A4" s="20"/>
      <c r="B4" s="21"/>
      <c r="C4" s="22" t="s">
        <v>28</v>
      </c>
      <c r="D4" s="23"/>
      <c r="E4" s="18"/>
      <c r="F4" s="18"/>
      <c r="G4" s="18"/>
    </row>
    <row r="5" spans="1:7" ht="13.65" customHeight="1">
      <c r="C5" s="24" t="s">
        <v>29</v>
      </c>
      <c r="D5" s="25">
        <v>2041</v>
      </c>
      <c r="E5" s="26" t="s">
        <v>0</v>
      </c>
      <c r="F5" s="27"/>
      <c r="G5" s="27"/>
    </row>
    <row r="6" spans="1:7" ht="13.65" customHeight="1">
      <c r="C6" s="28" t="s">
        <v>1</v>
      </c>
      <c r="D6" s="25">
        <v>2052</v>
      </c>
      <c r="E6" s="26" t="s">
        <v>2</v>
      </c>
      <c r="F6" s="27"/>
      <c r="G6" s="27"/>
    </row>
    <row r="7" spans="1:7" ht="13.65" customHeight="1">
      <c r="C7" s="28"/>
      <c r="D7" s="25"/>
      <c r="E7" s="26"/>
      <c r="F7" s="27"/>
      <c r="G7" s="27"/>
    </row>
    <row r="8" spans="1:7" ht="13.65" customHeight="1">
      <c r="A8" s="26" t="s">
        <v>62</v>
      </c>
      <c r="C8" s="29"/>
      <c r="E8" s="29"/>
      <c r="F8" s="29"/>
      <c r="G8" s="29"/>
    </row>
    <row r="9" spans="1:7" ht="13.65" customHeight="1">
      <c r="A9" s="26"/>
      <c r="C9" s="29"/>
      <c r="E9" s="29"/>
      <c r="F9" s="29"/>
      <c r="G9" s="29"/>
    </row>
    <row r="10" spans="1:7" ht="13.65" customHeight="1">
      <c r="C10" s="30"/>
      <c r="D10" s="31" t="s">
        <v>25</v>
      </c>
      <c r="E10" s="31" t="s">
        <v>3</v>
      </c>
      <c r="F10" s="31" t="s">
        <v>7</v>
      </c>
      <c r="G10" s="32"/>
    </row>
    <row r="11" spans="1:7" ht="13.65" customHeight="1">
      <c r="C11" s="33" t="s">
        <v>4</v>
      </c>
      <c r="D11" s="34">
        <f>G70</f>
        <v>199906</v>
      </c>
      <c r="E11" s="88" t="s">
        <v>5</v>
      </c>
      <c r="F11" s="34">
        <f>E11+D11</f>
        <v>199906</v>
      </c>
      <c r="G11" s="32"/>
    </row>
    <row r="12" spans="1:7">
      <c r="D12" s="33"/>
      <c r="E12" s="35"/>
      <c r="F12" s="32"/>
      <c r="G12" s="32"/>
    </row>
    <row r="13" spans="1:7" ht="13.65" customHeight="1">
      <c r="A13" s="26" t="s">
        <v>24</v>
      </c>
      <c r="D13" s="32"/>
      <c r="E13" s="32"/>
      <c r="F13" s="32"/>
      <c r="G13" s="32"/>
    </row>
    <row r="14" spans="1:7" ht="13.65" customHeight="1">
      <c r="C14" s="36"/>
      <c r="D14" s="37"/>
      <c r="E14" s="37"/>
      <c r="F14" s="37"/>
      <c r="G14" s="38" t="s">
        <v>31</v>
      </c>
    </row>
    <row r="15" spans="1:7" s="6" customFormat="1" ht="26.4">
      <c r="A15" s="1"/>
      <c r="B15" s="2"/>
      <c r="C15" s="3"/>
      <c r="D15" s="4" t="s">
        <v>68</v>
      </c>
      <c r="E15" s="5" t="s">
        <v>69</v>
      </c>
      <c r="F15" s="5" t="s">
        <v>70</v>
      </c>
      <c r="G15" s="5" t="s">
        <v>69</v>
      </c>
    </row>
    <row r="16" spans="1:7" s="6" customFormat="1">
      <c r="A16" s="7"/>
      <c r="B16" s="90" t="s">
        <v>6</v>
      </c>
      <c r="C16" s="90"/>
      <c r="D16" s="8" t="s">
        <v>63</v>
      </c>
      <c r="E16" s="8" t="s">
        <v>55</v>
      </c>
      <c r="F16" s="9" t="s">
        <v>55</v>
      </c>
      <c r="G16" s="10" t="s">
        <v>64</v>
      </c>
    </row>
    <row r="17" spans="1:7" s="6" customFormat="1">
      <c r="A17" s="11"/>
      <c r="B17" s="12"/>
      <c r="C17" s="13"/>
      <c r="D17" s="14"/>
      <c r="E17" s="14"/>
      <c r="F17" s="14"/>
      <c r="G17" s="15"/>
    </row>
    <row r="18" spans="1:7" ht="15" customHeight="1">
      <c r="C18" s="39" t="s">
        <v>8</v>
      </c>
      <c r="D18" s="32"/>
      <c r="E18" s="32"/>
      <c r="F18" s="32"/>
      <c r="G18" s="40"/>
    </row>
    <row r="19" spans="1:7" ht="15" customHeight="1">
      <c r="A19" s="16" t="s">
        <v>9</v>
      </c>
      <c r="B19" s="41">
        <v>2041</v>
      </c>
      <c r="C19" s="39" t="s">
        <v>0</v>
      </c>
      <c r="D19" s="32"/>
      <c r="E19" s="32"/>
      <c r="F19" s="32"/>
      <c r="G19" s="40"/>
    </row>
    <row r="20" spans="1:7" ht="15" customHeight="1">
      <c r="B20" s="42">
        <v>0.10100000000000001</v>
      </c>
      <c r="C20" s="39" t="s">
        <v>10</v>
      </c>
      <c r="D20" s="32"/>
      <c r="E20" s="32"/>
      <c r="F20" s="32"/>
      <c r="G20" s="40"/>
    </row>
    <row r="21" spans="1:7" ht="15" customHeight="1">
      <c r="B21" s="43">
        <v>60</v>
      </c>
      <c r="C21" s="59" t="s">
        <v>50</v>
      </c>
      <c r="D21" s="84"/>
      <c r="E21" s="84"/>
      <c r="F21" s="84"/>
      <c r="G21" s="85"/>
    </row>
    <row r="22" spans="1:7" ht="15" customHeight="1">
      <c r="B22" s="91" t="s">
        <v>11</v>
      </c>
      <c r="C22" s="26" t="s">
        <v>26</v>
      </c>
      <c r="D22" s="86">
        <v>22868</v>
      </c>
      <c r="E22" s="86">
        <v>30476</v>
      </c>
      <c r="F22" s="86">
        <v>30476</v>
      </c>
      <c r="G22" s="46">
        <v>25836</v>
      </c>
    </row>
    <row r="23" spans="1:7" s="89" customFormat="1" ht="15" customHeight="1">
      <c r="A23" s="16"/>
      <c r="B23" s="91" t="s">
        <v>65</v>
      </c>
      <c r="C23" s="26" t="s">
        <v>57</v>
      </c>
      <c r="D23" s="45">
        <v>0</v>
      </c>
      <c r="E23" s="45">
        <v>0</v>
      </c>
      <c r="F23" s="45">
        <v>0</v>
      </c>
      <c r="G23" s="46">
        <v>2942</v>
      </c>
    </row>
    <row r="24" spans="1:7" ht="15" customHeight="1">
      <c r="B24" s="91" t="s">
        <v>12</v>
      </c>
      <c r="C24" s="26" t="s">
        <v>13</v>
      </c>
      <c r="D24" s="86">
        <v>198</v>
      </c>
      <c r="E24" s="86">
        <v>150</v>
      </c>
      <c r="F24" s="86">
        <v>150</v>
      </c>
      <c r="G24" s="46">
        <v>165</v>
      </c>
    </row>
    <row r="25" spans="1:7" ht="15" customHeight="1">
      <c r="B25" s="91" t="s">
        <v>14</v>
      </c>
      <c r="C25" s="26" t="s">
        <v>15</v>
      </c>
      <c r="D25" s="86">
        <v>700</v>
      </c>
      <c r="E25" s="86">
        <v>525</v>
      </c>
      <c r="F25" s="86">
        <f>E25+3682</f>
        <v>4207</v>
      </c>
      <c r="G25" s="46">
        <v>1078</v>
      </c>
    </row>
    <row r="26" spans="1:7" ht="15" customHeight="1">
      <c r="B26" s="91" t="s">
        <v>16</v>
      </c>
      <c r="C26" s="26" t="s">
        <v>30</v>
      </c>
      <c r="D26" s="86">
        <v>250</v>
      </c>
      <c r="E26" s="49">
        <v>188</v>
      </c>
      <c r="F26" s="49">
        <v>188</v>
      </c>
      <c r="G26" s="48">
        <v>9163</v>
      </c>
    </row>
    <row r="27" spans="1:7" ht="15" customHeight="1">
      <c r="B27" s="91" t="s">
        <v>33</v>
      </c>
      <c r="C27" s="26" t="s">
        <v>32</v>
      </c>
      <c r="D27" s="86">
        <v>316</v>
      </c>
      <c r="E27" s="47">
        <v>0</v>
      </c>
      <c r="F27" s="49">
        <v>1000</v>
      </c>
      <c r="G27" s="49">
        <v>1393</v>
      </c>
    </row>
    <row r="28" spans="1:7" ht="15" customHeight="1">
      <c r="A28" s="52" t="s">
        <v>7</v>
      </c>
      <c r="B28" s="51">
        <v>60</v>
      </c>
      <c r="C28" s="50" t="s">
        <v>50</v>
      </c>
      <c r="D28" s="53">
        <f t="shared" ref="D28:F28" si="0">SUM(D22:D27)</f>
        <v>24332</v>
      </c>
      <c r="E28" s="53">
        <f t="shared" si="0"/>
        <v>31339</v>
      </c>
      <c r="F28" s="53">
        <f t="shared" si="0"/>
        <v>36021</v>
      </c>
      <c r="G28" s="53">
        <v>40577</v>
      </c>
    </row>
    <row r="29" spans="1:7">
      <c r="C29" s="26"/>
      <c r="D29" s="48"/>
      <c r="E29" s="48"/>
      <c r="F29" s="48"/>
      <c r="G29" s="54"/>
    </row>
    <row r="30" spans="1:7" ht="26.4">
      <c r="A30" s="52"/>
      <c r="B30" s="43">
        <v>62</v>
      </c>
      <c r="C30" s="44" t="s">
        <v>51</v>
      </c>
      <c r="D30" s="47"/>
      <c r="E30" s="49"/>
      <c r="F30" s="47"/>
      <c r="G30" s="56"/>
    </row>
    <row r="31" spans="1:7" ht="15" customHeight="1">
      <c r="A31" s="57"/>
      <c r="B31" s="92" t="s">
        <v>39</v>
      </c>
      <c r="C31" s="58" t="s">
        <v>26</v>
      </c>
      <c r="D31" s="49">
        <v>4274</v>
      </c>
      <c r="E31" s="49">
        <v>4753</v>
      </c>
      <c r="F31" s="49">
        <v>4753</v>
      </c>
      <c r="G31" s="55">
        <v>5202</v>
      </c>
    </row>
    <row r="32" spans="1:7" ht="15" customHeight="1">
      <c r="A32" s="57"/>
      <c r="B32" s="92" t="s">
        <v>58</v>
      </c>
      <c r="C32" s="58" t="s">
        <v>57</v>
      </c>
      <c r="D32" s="47">
        <v>0</v>
      </c>
      <c r="E32" s="49">
        <v>344</v>
      </c>
      <c r="F32" s="49">
        <v>344</v>
      </c>
      <c r="G32" s="55">
        <v>594</v>
      </c>
    </row>
    <row r="33" spans="1:7" ht="15" customHeight="1">
      <c r="A33" s="57"/>
      <c r="B33" s="92" t="s">
        <v>40</v>
      </c>
      <c r="C33" s="58" t="s">
        <v>13</v>
      </c>
      <c r="D33" s="49">
        <v>150</v>
      </c>
      <c r="E33" s="49">
        <v>113</v>
      </c>
      <c r="F33" s="49">
        <v>113</v>
      </c>
      <c r="G33" s="55">
        <v>124</v>
      </c>
    </row>
    <row r="34" spans="1:7" ht="15" customHeight="1">
      <c r="A34" s="52"/>
      <c r="B34" s="91" t="s">
        <v>41</v>
      </c>
      <c r="C34" s="26" t="s">
        <v>15</v>
      </c>
      <c r="D34" s="49">
        <v>500</v>
      </c>
      <c r="E34" s="49">
        <v>293</v>
      </c>
      <c r="F34" s="49">
        <v>293</v>
      </c>
      <c r="G34" s="55">
        <v>322</v>
      </c>
    </row>
    <row r="35" spans="1:7" ht="26.4">
      <c r="A35" s="52" t="s">
        <v>7</v>
      </c>
      <c r="B35" s="43">
        <v>62</v>
      </c>
      <c r="C35" s="44" t="s">
        <v>51</v>
      </c>
      <c r="D35" s="53">
        <f t="shared" ref="D35:F35" si="1">SUM(D31:D34)</f>
        <v>4924</v>
      </c>
      <c r="E35" s="53">
        <f t="shared" si="1"/>
        <v>5503</v>
      </c>
      <c r="F35" s="53">
        <f t="shared" si="1"/>
        <v>5503</v>
      </c>
      <c r="G35" s="53">
        <v>6242</v>
      </c>
    </row>
    <row r="36" spans="1:7">
      <c r="A36" s="52"/>
      <c r="B36" s="43"/>
      <c r="C36" s="44"/>
      <c r="D36" s="47"/>
      <c r="E36" s="49"/>
      <c r="F36" s="47"/>
      <c r="G36" s="56"/>
    </row>
    <row r="37" spans="1:7" ht="26.4">
      <c r="A37" s="52"/>
      <c r="B37" s="43">
        <v>63</v>
      </c>
      <c r="C37" s="44" t="s">
        <v>52</v>
      </c>
      <c r="D37" s="47"/>
      <c r="E37" s="49"/>
      <c r="F37" s="47"/>
      <c r="G37" s="56"/>
    </row>
    <row r="38" spans="1:7" ht="15" customHeight="1">
      <c r="A38" s="52"/>
      <c r="B38" s="91" t="s">
        <v>42</v>
      </c>
      <c r="C38" s="26" t="s">
        <v>26</v>
      </c>
      <c r="D38" s="49">
        <v>18002</v>
      </c>
      <c r="E38" s="49">
        <v>18169</v>
      </c>
      <c r="F38" s="49">
        <v>18169</v>
      </c>
      <c r="G38" s="55">
        <v>20188</v>
      </c>
    </row>
    <row r="39" spans="1:7" ht="15" customHeight="1">
      <c r="A39" s="52"/>
      <c r="B39" s="91" t="s">
        <v>59</v>
      </c>
      <c r="C39" s="26" t="s">
        <v>57</v>
      </c>
      <c r="D39" s="47">
        <v>0</v>
      </c>
      <c r="E39" s="49">
        <v>1129</v>
      </c>
      <c r="F39" s="49">
        <v>1129</v>
      </c>
      <c r="G39" s="55">
        <v>1139</v>
      </c>
    </row>
    <row r="40" spans="1:7" ht="15" customHeight="1">
      <c r="A40" s="52"/>
      <c r="B40" s="91" t="s">
        <v>43</v>
      </c>
      <c r="C40" s="26" t="s">
        <v>13</v>
      </c>
      <c r="D40" s="49">
        <v>200</v>
      </c>
      <c r="E40" s="49">
        <v>150</v>
      </c>
      <c r="F40" s="49">
        <v>150</v>
      </c>
      <c r="G40" s="55">
        <v>165</v>
      </c>
    </row>
    <row r="41" spans="1:7" ht="15" customHeight="1">
      <c r="A41" s="52"/>
      <c r="B41" s="91" t="s">
        <v>44</v>
      </c>
      <c r="C41" s="26" t="s">
        <v>15</v>
      </c>
      <c r="D41" s="49">
        <v>1031</v>
      </c>
      <c r="E41" s="49">
        <v>393</v>
      </c>
      <c r="F41" s="49">
        <v>393</v>
      </c>
      <c r="G41" s="55">
        <v>432</v>
      </c>
    </row>
    <row r="42" spans="1:7" ht="15" customHeight="1">
      <c r="A42" s="52"/>
      <c r="B42" s="91" t="s">
        <v>48</v>
      </c>
      <c r="C42" s="26" t="s">
        <v>36</v>
      </c>
      <c r="D42" s="49">
        <v>89</v>
      </c>
      <c r="E42" s="49">
        <v>90</v>
      </c>
      <c r="F42" s="49">
        <v>90</v>
      </c>
      <c r="G42" s="55">
        <v>99</v>
      </c>
    </row>
    <row r="43" spans="1:7" ht="26.4">
      <c r="A43" s="52" t="s">
        <v>7</v>
      </c>
      <c r="B43" s="43">
        <v>63</v>
      </c>
      <c r="C43" s="44" t="s">
        <v>52</v>
      </c>
      <c r="D43" s="53">
        <f t="shared" ref="D43:F43" si="2">SUM(D38:D42)</f>
        <v>19322</v>
      </c>
      <c r="E43" s="53">
        <f t="shared" si="2"/>
        <v>19931</v>
      </c>
      <c r="F43" s="53">
        <f t="shared" si="2"/>
        <v>19931</v>
      </c>
      <c r="G43" s="53">
        <v>22023</v>
      </c>
    </row>
    <row r="44" spans="1:7" ht="15" customHeight="1">
      <c r="A44" s="52"/>
      <c r="B44" s="43"/>
      <c r="C44" s="44"/>
      <c r="D44" s="47"/>
      <c r="E44" s="49"/>
      <c r="F44" s="47"/>
      <c r="G44" s="56"/>
    </row>
    <row r="45" spans="1:7" ht="26.4">
      <c r="A45" s="52"/>
      <c r="B45" s="43">
        <v>64</v>
      </c>
      <c r="C45" s="59" t="s">
        <v>53</v>
      </c>
      <c r="D45" s="47"/>
      <c r="E45" s="49"/>
      <c r="F45" s="47"/>
      <c r="G45" s="56"/>
    </row>
    <row r="46" spans="1:7" ht="15" customHeight="1">
      <c r="A46" s="52"/>
      <c r="B46" s="91" t="s">
        <v>45</v>
      </c>
      <c r="C46" s="26" t="s">
        <v>26</v>
      </c>
      <c r="D46" s="49">
        <v>6714</v>
      </c>
      <c r="E46" s="49">
        <v>9342</v>
      </c>
      <c r="F46" s="49">
        <v>9342</v>
      </c>
      <c r="G46" s="55">
        <v>8631</v>
      </c>
    </row>
    <row r="47" spans="1:7" ht="15" customHeight="1">
      <c r="A47" s="52"/>
      <c r="B47" s="91" t="s">
        <v>60</v>
      </c>
      <c r="C47" s="26" t="s">
        <v>57</v>
      </c>
      <c r="D47" s="47">
        <v>0</v>
      </c>
      <c r="E47" s="49">
        <v>353</v>
      </c>
      <c r="F47" s="49">
        <v>353</v>
      </c>
      <c r="G47" s="55">
        <v>1499</v>
      </c>
    </row>
    <row r="48" spans="1:7" ht="15" customHeight="1">
      <c r="A48" s="52"/>
      <c r="B48" s="91" t="s">
        <v>46</v>
      </c>
      <c r="C48" s="26" t="s">
        <v>13</v>
      </c>
      <c r="D48" s="49">
        <v>200</v>
      </c>
      <c r="E48" s="49">
        <v>150</v>
      </c>
      <c r="F48" s="49">
        <v>150</v>
      </c>
      <c r="G48" s="55">
        <v>165</v>
      </c>
    </row>
    <row r="49" spans="1:7" ht="15" customHeight="1">
      <c r="A49" s="52"/>
      <c r="B49" s="91" t="s">
        <v>47</v>
      </c>
      <c r="C49" s="26" t="s">
        <v>15</v>
      </c>
      <c r="D49" s="49">
        <v>620</v>
      </c>
      <c r="E49" s="49">
        <v>293</v>
      </c>
      <c r="F49" s="49">
        <v>293</v>
      </c>
      <c r="G49" s="55">
        <v>322</v>
      </c>
    </row>
    <row r="50" spans="1:7" ht="15" customHeight="1">
      <c r="A50" s="87"/>
      <c r="B50" s="93" t="s">
        <v>49</v>
      </c>
      <c r="C50" s="69" t="s">
        <v>36</v>
      </c>
      <c r="D50" s="62">
        <v>0</v>
      </c>
      <c r="E50" s="63">
        <v>90</v>
      </c>
      <c r="F50" s="63">
        <v>90</v>
      </c>
      <c r="G50" s="65">
        <v>99</v>
      </c>
    </row>
    <row r="51" spans="1:7" ht="26.4">
      <c r="A51" s="52" t="s">
        <v>7</v>
      </c>
      <c r="B51" s="43">
        <v>64</v>
      </c>
      <c r="C51" s="59" t="s">
        <v>53</v>
      </c>
      <c r="D51" s="63">
        <f t="shared" ref="D51:F51" si="3">SUM(D46:D50)</f>
        <v>7534</v>
      </c>
      <c r="E51" s="63">
        <f t="shared" si="3"/>
        <v>10228</v>
      </c>
      <c r="F51" s="63">
        <f t="shared" si="3"/>
        <v>10228</v>
      </c>
      <c r="G51" s="63">
        <v>10716</v>
      </c>
    </row>
    <row r="52" spans="1:7" ht="15" customHeight="1">
      <c r="A52" s="20" t="s">
        <v>7</v>
      </c>
      <c r="B52" s="60">
        <v>0.10100000000000001</v>
      </c>
      <c r="C52" s="61" t="s">
        <v>10</v>
      </c>
      <c r="D52" s="63">
        <f t="shared" ref="D52:F52" si="4">D28+D35+D43+D51</f>
        <v>56112</v>
      </c>
      <c r="E52" s="63">
        <f t="shared" si="4"/>
        <v>67001</v>
      </c>
      <c r="F52" s="63">
        <f t="shared" si="4"/>
        <v>71683</v>
      </c>
      <c r="G52" s="63">
        <v>79558</v>
      </c>
    </row>
    <row r="53" spans="1:7" ht="15" customHeight="1">
      <c r="A53" s="20" t="s">
        <v>7</v>
      </c>
      <c r="B53" s="64">
        <v>2041</v>
      </c>
      <c r="C53" s="61" t="s">
        <v>0</v>
      </c>
      <c r="D53" s="63">
        <f t="shared" ref="D53:F53" si="5">D52</f>
        <v>56112</v>
      </c>
      <c r="E53" s="63">
        <f t="shared" si="5"/>
        <v>67001</v>
      </c>
      <c r="F53" s="63">
        <f t="shared" si="5"/>
        <v>71683</v>
      </c>
      <c r="G53" s="65">
        <v>79558</v>
      </c>
    </row>
    <row r="54" spans="1:7">
      <c r="A54" s="20"/>
      <c r="B54" s="64"/>
      <c r="C54" s="58"/>
      <c r="D54" s="48"/>
      <c r="E54" s="48"/>
      <c r="F54" s="48"/>
      <c r="G54" s="54"/>
    </row>
    <row r="55" spans="1:7" ht="15" customHeight="1">
      <c r="A55" s="20" t="s">
        <v>9</v>
      </c>
      <c r="B55" s="64">
        <v>2052</v>
      </c>
      <c r="C55" s="61" t="s">
        <v>2</v>
      </c>
      <c r="D55" s="48"/>
      <c r="E55" s="48"/>
      <c r="F55" s="48"/>
      <c r="G55" s="54"/>
    </row>
    <row r="56" spans="1:7" ht="15" customHeight="1">
      <c r="A56" s="20"/>
      <c r="B56" s="66">
        <v>0.09</v>
      </c>
      <c r="C56" s="61" t="s">
        <v>27</v>
      </c>
      <c r="D56" s="48"/>
      <c r="E56" s="48"/>
      <c r="F56" s="48"/>
      <c r="G56" s="54"/>
    </row>
    <row r="57" spans="1:7" ht="15" customHeight="1">
      <c r="A57" s="20"/>
      <c r="B57" s="21">
        <v>27</v>
      </c>
      <c r="C57" s="58" t="s">
        <v>17</v>
      </c>
      <c r="D57" s="67"/>
      <c r="E57" s="67"/>
      <c r="F57" s="67"/>
      <c r="G57" s="68"/>
    </row>
    <row r="58" spans="1:7" ht="15" customHeight="1">
      <c r="A58" s="20"/>
      <c r="B58" s="92" t="s">
        <v>18</v>
      </c>
      <c r="C58" s="58" t="s">
        <v>26</v>
      </c>
      <c r="D58" s="86">
        <v>23168</v>
      </c>
      <c r="E58" s="49">
        <v>36326</v>
      </c>
      <c r="F58" s="49">
        <f>E58+1370</f>
        <v>37696</v>
      </c>
      <c r="G58" s="48">
        <v>98108</v>
      </c>
    </row>
    <row r="59" spans="1:7" ht="15" customHeight="1">
      <c r="A59" s="20"/>
      <c r="B59" s="92" t="s">
        <v>56</v>
      </c>
      <c r="C59" s="58" t="s">
        <v>57</v>
      </c>
      <c r="D59" s="45">
        <v>0</v>
      </c>
      <c r="E59" s="49">
        <v>3959</v>
      </c>
      <c r="F59" s="49">
        <v>3959</v>
      </c>
      <c r="G59" s="48">
        <v>4788</v>
      </c>
    </row>
    <row r="60" spans="1:7" ht="15" customHeight="1">
      <c r="A60" s="20"/>
      <c r="B60" s="92" t="s">
        <v>19</v>
      </c>
      <c r="C60" s="58" t="s">
        <v>13</v>
      </c>
      <c r="D60" s="86">
        <v>227</v>
      </c>
      <c r="E60" s="49">
        <v>188</v>
      </c>
      <c r="F60" s="49">
        <v>188</v>
      </c>
      <c r="G60" s="48">
        <v>207</v>
      </c>
    </row>
    <row r="61" spans="1:7" ht="15" customHeight="1">
      <c r="A61" s="20"/>
      <c r="B61" s="92" t="s">
        <v>20</v>
      </c>
      <c r="C61" s="58" t="s">
        <v>15</v>
      </c>
      <c r="D61" s="49">
        <v>8518</v>
      </c>
      <c r="E61" s="49">
        <v>4973</v>
      </c>
      <c r="F61" s="49">
        <v>4973</v>
      </c>
      <c r="G61" s="48">
        <v>5470</v>
      </c>
    </row>
    <row r="62" spans="1:7" ht="15" customHeight="1">
      <c r="B62" s="91" t="s">
        <v>21</v>
      </c>
      <c r="C62" s="58" t="s">
        <v>22</v>
      </c>
      <c r="D62" s="86">
        <v>786</v>
      </c>
      <c r="E62" s="86">
        <v>1159</v>
      </c>
      <c r="F62" s="86">
        <v>1159</v>
      </c>
      <c r="G62" s="46">
        <v>1275</v>
      </c>
    </row>
    <row r="63" spans="1:7" s="43" customFormat="1" ht="26.4">
      <c r="A63" s="52"/>
      <c r="B63" s="94" t="s">
        <v>54</v>
      </c>
      <c r="C63" s="70" t="s">
        <v>61</v>
      </c>
      <c r="D63" s="45">
        <v>0</v>
      </c>
      <c r="E63" s="86">
        <v>8414</v>
      </c>
      <c r="F63" s="86">
        <v>8414</v>
      </c>
      <c r="G63" s="45">
        <v>0</v>
      </c>
    </row>
    <row r="64" spans="1:7" ht="27" customHeight="1">
      <c r="B64" s="94" t="s">
        <v>34</v>
      </c>
      <c r="C64" s="71" t="s">
        <v>35</v>
      </c>
      <c r="D64" s="86">
        <v>2900</v>
      </c>
      <c r="E64" s="45">
        <v>0</v>
      </c>
      <c r="F64" s="86">
        <v>7400</v>
      </c>
      <c r="G64" s="86">
        <v>7500</v>
      </c>
    </row>
    <row r="65" spans="1:7" ht="15" customHeight="1">
      <c r="B65" s="95" t="s">
        <v>37</v>
      </c>
      <c r="C65" s="72" t="s">
        <v>38</v>
      </c>
      <c r="D65" s="86">
        <v>999</v>
      </c>
      <c r="E65" s="45">
        <v>0</v>
      </c>
      <c r="F65" s="86">
        <v>1000</v>
      </c>
      <c r="G65" s="86">
        <v>3000</v>
      </c>
    </row>
    <row r="66" spans="1:7" ht="15" customHeight="1">
      <c r="A66" s="16" t="s">
        <v>7</v>
      </c>
      <c r="B66" s="19">
        <v>27</v>
      </c>
      <c r="C66" s="58" t="s">
        <v>23</v>
      </c>
      <c r="D66" s="53">
        <f t="shared" ref="D66:F66" si="6">SUM(D58:D65)</f>
        <v>36598</v>
      </c>
      <c r="E66" s="53">
        <f t="shared" si="6"/>
        <v>55019</v>
      </c>
      <c r="F66" s="53">
        <f t="shared" si="6"/>
        <v>64789</v>
      </c>
      <c r="G66" s="73">
        <v>120348</v>
      </c>
    </row>
    <row r="67" spans="1:7" ht="15" customHeight="1">
      <c r="A67" s="16" t="s">
        <v>7</v>
      </c>
      <c r="B67" s="74">
        <v>0.09</v>
      </c>
      <c r="C67" s="61" t="s">
        <v>27</v>
      </c>
      <c r="D67" s="53">
        <f t="shared" ref="D67:F68" si="7">D66</f>
        <v>36598</v>
      </c>
      <c r="E67" s="53">
        <f t="shared" si="7"/>
        <v>55019</v>
      </c>
      <c r="F67" s="53">
        <f t="shared" si="7"/>
        <v>64789</v>
      </c>
      <c r="G67" s="73">
        <v>120348</v>
      </c>
    </row>
    <row r="68" spans="1:7" ht="15" customHeight="1">
      <c r="A68" s="16" t="s">
        <v>7</v>
      </c>
      <c r="B68" s="41">
        <v>2052</v>
      </c>
      <c r="C68" s="39" t="s">
        <v>2</v>
      </c>
      <c r="D68" s="53">
        <f t="shared" si="7"/>
        <v>36598</v>
      </c>
      <c r="E68" s="53">
        <f t="shared" si="7"/>
        <v>55019</v>
      </c>
      <c r="F68" s="53">
        <f t="shared" si="7"/>
        <v>64789</v>
      </c>
      <c r="G68" s="73">
        <v>120348</v>
      </c>
    </row>
    <row r="69" spans="1:7" ht="15" customHeight="1">
      <c r="A69" s="75" t="s">
        <v>7</v>
      </c>
      <c r="B69" s="76"/>
      <c r="C69" s="77" t="s">
        <v>8</v>
      </c>
      <c r="D69" s="63">
        <f t="shared" ref="D69:F69" si="8">D68+D53</f>
        <v>92710</v>
      </c>
      <c r="E69" s="63">
        <f t="shared" si="8"/>
        <v>122020</v>
      </c>
      <c r="F69" s="63">
        <f t="shared" si="8"/>
        <v>136472</v>
      </c>
      <c r="G69" s="65">
        <v>199906</v>
      </c>
    </row>
    <row r="70" spans="1:7" ht="15" customHeight="1">
      <c r="A70" s="75" t="s">
        <v>7</v>
      </c>
      <c r="B70" s="76"/>
      <c r="C70" s="77" t="s">
        <v>4</v>
      </c>
      <c r="D70" s="63">
        <f t="shared" ref="D70:F70" si="9">D69</f>
        <v>92710</v>
      </c>
      <c r="E70" s="63">
        <f t="shared" si="9"/>
        <v>122020</v>
      </c>
      <c r="F70" s="63">
        <f t="shared" si="9"/>
        <v>136472</v>
      </c>
      <c r="G70" s="65">
        <v>199906</v>
      </c>
    </row>
    <row r="71" spans="1:7">
      <c r="D71" s="78"/>
      <c r="E71" s="78"/>
      <c r="F71" s="78"/>
      <c r="G71" s="32"/>
    </row>
    <row r="72" spans="1:7">
      <c r="D72" s="32"/>
      <c r="E72" s="32"/>
      <c r="F72" s="32"/>
      <c r="G72" s="32"/>
    </row>
    <row r="73" spans="1:7">
      <c r="C73" s="79"/>
      <c r="D73" s="80"/>
      <c r="E73" s="81"/>
      <c r="F73" s="81"/>
      <c r="G73" s="81"/>
    </row>
    <row r="74" spans="1:7">
      <c r="D74" s="32"/>
      <c r="E74" s="32"/>
      <c r="F74" s="32"/>
      <c r="G74" s="32"/>
    </row>
    <row r="75" spans="1:7">
      <c r="D75" s="81"/>
      <c r="E75" s="32"/>
      <c r="F75" s="32"/>
      <c r="G75" s="32"/>
    </row>
    <row r="76" spans="1:7">
      <c r="D76" s="81"/>
      <c r="E76" s="81"/>
      <c r="F76" s="81"/>
      <c r="G76" s="81"/>
    </row>
    <row r="77" spans="1:7">
      <c r="D77" s="81"/>
      <c r="E77" s="81"/>
      <c r="F77" s="81"/>
      <c r="G77" s="81"/>
    </row>
    <row r="78" spans="1:7">
      <c r="E78" s="32"/>
      <c r="F78" s="32"/>
      <c r="G78" s="32"/>
    </row>
    <row r="79" spans="1:7">
      <c r="C79" s="24"/>
      <c r="D79" s="82"/>
      <c r="E79" s="82"/>
      <c r="F79" s="82"/>
      <c r="G79" s="32"/>
    </row>
    <row r="80" spans="1:7" s="83" customFormat="1">
      <c r="A80" s="16"/>
      <c r="B80" s="19"/>
      <c r="C80" s="24"/>
      <c r="D80" s="96"/>
      <c r="E80" s="97"/>
      <c r="F80" s="97"/>
      <c r="G80" s="32"/>
    </row>
    <row r="81" spans="3:7">
      <c r="C81" s="24"/>
      <c r="D81" s="32"/>
      <c r="E81" s="32"/>
      <c r="F81" s="32"/>
      <c r="G81" s="32"/>
    </row>
    <row r="82" spans="3:7">
      <c r="C82" s="24"/>
      <c r="D82" s="32"/>
      <c r="E82" s="32"/>
      <c r="F82" s="32"/>
      <c r="G82" s="32"/>
    </row>
    <row r="83" spans="3:7">
      <c r="C83" s="24"/>
      <c r="D83" s="32"/>
      <c r="E83" s="32"/>
      <c r="F83" s="32"/>
      <c r="G83" s="32"/>
    </row>
    <row r="84" spans="3:7">
      <c r="C84" s="24"/>
      <c r="D84" s="32"/>
      <c r="E84" s="32"/>
      <c r="F84" s="32"/>
      <c r="G84" s="32"/>
    </row>
    <row r="85" spans="3:7">
      <c r="C85" s="24"/>
      <c r="D85" s="32"/>
      <c r="E85" s="32"/>
      <c r="F85" s="32"/>
      <c r="G85" s="32"/>
    </row>
    <row r="86" spans="3:7">
      <c r="C86" s="24"/>
      <c r="D86" s="32"/>
      <c r="E86" s="32"/>
      <c r="F86" s="32"/>
      <c r="G86" s="32"/>
    </row>
  </sheetData>
  <autoFilter ref="A17:G70"/>
  <mergeCells count="1">
    <mergeCell ref="B16:C16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28" orientation="portrait" blackAndWhite="1" useFirstPageNumber="1" r:id="rId1"/>
  <headerFooter alignWithMargins="0">
    <oddHeader xml:space="preserve">&amp;C   </oddHeader>
    <oddFooter>&amp;C&amp;"Times New Roman,Bold"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dem26</vt:lpstr>
      <vt:lpstr>motorvehiclerevenue</vt:lpstr>
      <vt:lpstr>'dem26'!Print_Area</vt:lpstr>
      <vt:lpstr>'dem26'!Print_Titles</vt:lpstr>
      <vt:lpstr>'dem26'!revise</vt:lpstr>
      <vt:lpstr>'dem26'!sgs</vt:lpstr>
      <vt:lpstr>'dem26'!tax</vt:lpstr>
      <vt:lpstr>'dem26'!Voted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2020-03-17T10:57:49Z</cp:lastPrinted>
  <dcterms:created xsi:type="dcterms:W3CDTF">2004-06-02T16:21:55Z</dcterms:created>
  <dcterms:modified xsi:type="dcterms:W3CDTF">2020-03-26T07:29:14Z</dcterms:modified>
</cp:coreProperties>
</file>