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2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'dem28'!$A$16:$G$72</definedName>
    <definedName name="_Regression_Int" localSheetId="0" hidden="1">1</definedName>
    <definedName name="charged">#REF!</definedName>
    <definedName name="da">#REF!</definedName>
    <definedName name="dopcap">'dem28'!#REF!</definedName>
    <definedName name="DOPrevenue">'dem28'!$D$10:$F$10</definedName>
    <definedName name="ee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'dem28'!#REF!</definedName>
    <definedName name="oas" localSheetId="0">'dem28'!$D$64:$G$64</definedName>
    <definedName name="oasrec" localSheetId="0">'dem28'!$D$70:$G$70</definedName>
    <definedName name="_xlnm.Print_Area" localSheetId="0">'dem28'!$A$1:$G$70</definedName>
    <definedName name="_xlnm.Print_Titles" localSheetId="0">'dem28'!$13:$16</definedName>
    <definedName name="rec">#REF!</definedName>
    <definedName name="reform">#REF!</definedName>
    <definedName name="revise" localSheetId="0">'dem28'!$D$88:$F$88</definedName>
    <definedName name="sgs" localSheetId="0">'dem28'!$D$43:$G$43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'dem28'!#REF!</definedName>
    <definedName name="udhd">#REF!</definedName>
    <definedName name="urbancap">#REF!</definedName>
    <definedName name="Voted" localSheetId="0">'dem28'!$D$10:$F$10</definedName>
    <definedName name="vsi" localSheetId="0">'dem28'!#REF!</definedName>
    <definedName name="welfarecap">#REF!</definedName>
    <definedName name="Z_239EE218_578E_4317_BEED_14D5D7089E27_.wvu.FilterData" localSheetId="0" hidden="1">'dem28'!$A$1:$G$91</definedName>
    <definedName name="Z_239EE218_578E_4317_BEED_14D5D7089E27_.wvu.PrintArea" localSheetId="0" hidden="1">'dem28'!$A$1:$G$65</definedName>
    <definedName name="Z_239EE218_578E_4317_BEED_14D5D7089E27_.wvu.PrintTitles" localSheetId="0" hidden="1">'dem28'!$13:$16</definedName>
    <definedName name="Z_302A3EA3_AE96_11D5_A646_0050BA3D7AFD_.wvu.FilterData" localSheetId="0" hidden="1">'dem28'!$A$1:$G$91</definedName>
    <definedName name="Z_302A3EA3_AE96_11D5_A646_0050BA3D7AFD_.wvu.PrintArea" localSheetId="0" hidden="1">'dem28'!$A$1:$G$65</definedName>
    <definedName name="Z_302A3EA3_AE96_11D5_A646_0050BA3D7AFD_.wvu.PrintTitles" localSheetId="0" hidden="1">'dem28'!$13:$16</definedName>
    <definedName name="Z_36DBA021_0ECB_11D4_8064_004005726899_.wvu.FilterData" localSheetId="0" hidden="1">'dem28'!$C$17:$C$77</definedName>
    <definedName name="Z_36DBA021_0ECB_11D4_8064_004005726899_.wvu.PrintArea" localSheetId="0" hidden="1">'dem28'!$A$1:$G$65</definedName>
    <definedName name="Z_36DBA021_0ECB_11D4_8064_004005726899_.wvu.PrintTitles" localSheetId="0" hidden="1">'dem28'!$13:$16</definedName>
    <definedName name="Z_93EBE921_AE91_11D5_8685_004005726899_.wvu.FilterData" localSheetId="0" hidden="1">'dem28'!$C$17:$C$77</definedName>
    <definedName name="Z_93EBE921_AE91_11D5_8685_004005726899_.wvu.PrintArea" localSheetId="0" hidden="1">'dem28'!$A$1:$G$65</definedName>
    <definedName name="Z_93EBE921_AE91_11D5_8685_004005726899_.wvu.PrintTitles" localSheetId="0" hidden="1">'dem28'!$13:$16</definedName>
    <definedName name="Z_94DA79C1_0FDE_11D5_9579_000021DAEEA2_.wvu.FilterData" localSheetId="0" hidden="1">'dem28'!$C$17:$C$77</definedName>
    <definedName name="Z_94DA79C1_0FDE_11D5_9579_000021DAEEA2_.wvu.PrintArea" localSheetId="0" hidden="1">'dem28'!$A$1:$G$65</definedName>
    <definedName name="Z_94DA79C1_0FDE_11D5_9579_000021DAEEA2_.wvu.PrintTitles" localSheetId="0" hidden="1">'dem28'!$13:$16</definedName>
    <definedName name="Z_B4CB096D_161F_11D5_8064_004005726899_.wvu.FilterData" localSheetId="0" hidden="1">'dem28'!$C$17:$C$77</definedName>
    <definedName name="Z_B4CB099B_161F_11D5_8064_004005726899_.wvu.FilterData" localSheetId="0" hidden="1">'dem28'!$C$17:$C$77</definedName>
    <definedName name="Z_C868F8C3_16D7_11D5_A68D_81D6213F5331_.wvu.FilterData" localSheetId="0" hidden="1">'dem28'!$C$17:$C$77</definedName>
    <definedName name="Z_C868F8C3_16D7_11D5_A68D_81D6213F5331_.wvu.PrintArea" localSheetId="0" hidden="1">'dem28'!$A$1:$G$65</definedName>
    <definedName name="Z_C868F8C3_16D7_11D5_A68D_81D6213F5331_.wvu.PrintTitles" localSheetId="0" hidden="1">'dem28'!$13:$16</definedName>
    <definedName name="Z_E5DF37BD_125C_11D5_8DC4_D0F5D88B3549_.wvu.FilterData" localSheetId="0" hidden="1">'dem28'!$C$17:$C$77</definedName>
    <definedName name="Z_E5DF37BD_125C_11D5_8DC4_D0F5D88B3549_.wvu.PrintArea" localSheetId="0" hidden="1">'dem28'!$A$1:$G$65</definedName>
    <definedName name="Z_E5DF37BD_125C_11D5_8DC4_D0F5D88B3549_.wvu.PrintTitles" localSheetId="0" hidden="1">'dem28'!$13:$16</definedName>
    <definedName name="Z_F8ADACC1_164E_11D6_B603_000021DAEEA2_.wvu.FilterData" localSheetId="0" hidden="1">'dem28'!$C$17:$C$77</definedName>
    <definedName name="Z_F8ADACC1_164E_11D6_B603_000021DAEEA2_.wvu.PrintArea" localSheetId="0" hidden="1">'dem28'!$A$1:$G$65</definedName>
    <definedName name="Z_F8ADACC1_164E_11D6_B603_000021DAEEA2_.wvu.PrintTitles" localSheetId="0" hidden="1">'dem28'!$13:$16</definedName>
  </definedNames>
  <calcPr calcId="125725"/>
</workbook>
</file>

<file path=xl/calcChain.xml><?xml version="1.0" encoding="utf-8"?>
<calcChain xmlns="http://schemas.openxmlformats.org/spreadsheetml/2006/main">
  <c r="F57" i="4"/>
  <c r="F54"/>
  <c r="F24"/>
  <c r="F27" s="1"/>
  <c r="F62"/>
  <c r="E62"/>
  <c r="D62"/>
  <c r="E58"/>
  <c r="D58"/>
  <c r="F51"/>
  <c r="E51"/>
  <c r="D51"/>
  <c r="F41"/>
  <c r="E41"/>
  <c r="D41"/>
  <c r="F34"/>
  <c r="E34"/>
  <c r="D34"/>
  <c r="E27"/>
  <c r="D27"/>
  <c r="F58" l="1"/>
  <c r="F63" s="1"/>
  <c r="F64" s="1"/>
  <c r="F42"/>
  <c r="F43" s="1"/>
  <c r="E63"/>
  <c r="E64" s="1"/>
  <c r="E42"/>
  <c r="E43" s="1"/>
  <c r="D63"/>
  <c r="D64" s="1"/>
  <c r="D42"/>
  <c r="D43" s="1"/>
  <c r="A69"/>
  <c r="F65" l="1"/>
  <c r="F66" s="1"/>
  <c r="E65"/>
  <c r="E66" s="1"/>
  <c r="D65"/>
  <c r="D66" s="1"/>
  <c r="D10" l="1"/>
  <c r="F10" s="1"/>
</calcChain>
</file>

<file path=xl/comments1.xml><?xml version="1.0" encoding="utf-8"?>
<comments xmlns="http://schemas.openxmlformats.org/spreadsheetml/2006/main">
  <authors>
    <author>Lenovo</author>
    <author>sonam</author>
  </authors>
  <commentList>
    <comment ref="B47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has been issued 30 instead of 29. This was done due to problem arising in the office of the AG</t>
        </r>
      </text>
    </comment>
    <comment ref="C48" authorId="1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operated by ATTI</t>
        </r>
      </text>
    </comment>
  </commentList>
</comments>
</file>

<file path=xl/sharedStrings.xml><?xml version="1.0" encoding="utf-8"?>
<sst xmlns="http://schemas.openxmlformats.org/spreadsheetml/2006/main" count="106" uniqueCount="64">
  <si>
    <t>Secretariat - General Services</t>
  </si>
  <si>
    <t>Other Administrative Services</t>
  </si>
  <si>
    <t>Major /Sub-Major/Minor/Sub/Detailed Heads</t>
  </si>
  <si>
    <t>Total</t>
  </si>
  <si>
    <t>REVENUE SECTION</t>
  </si>
  <si>
    <t>M.H.</t>
  </si>
  <si>
    <t>29.00.01</t>
  </si>
  <si>
    <t>29.00.11</t>
  </si>
  <si>
    <t>Travel Expenses</t>
  </si>
  <si>
    <t>29.00.13</t>
  </si>
  <si>
    <t>Office Expenses</t>
  </si>
  <si>
    <t>29.00.26</t>
  </si>
  <si>
    <t>Advertisement &amp; Publicity</t>
  </si>
  <si>
    <t>Training of Probationers</t>
  </si>
  <si>
    <t>44.00.01</t>
  </si>
  <si>
    <t>Salaries</t>
  </si>
  <si>
    <t>44.00.11</t>
  </si>
  <si>
    <t>44.00.13</t>
  </si>
  <si>
    <t>Training</t>
  </si>
  <si>
    <t>Voted</t>
  </si>
  <si>
    <t>Chief Information Commission</t>
  </si>
  <si>
    <t>45.00.01</t>
  </si>
  <si>
    <t>45.00.11</t>
  </si>
  <si>
    <t>45.00.13</t>
  </si>
  <si>
    <t>II. Details of the estimates and the heads under which this grant will be accounted for:</t>
  </si>
  <si>
    <t>Revenue</t>
  </si>
  <si>
    <t>Capital</t>
  </si>
  <si>
    <t>A - General Services (d) Administrative Services</t>
  </si>
  <si>
    <t>Secretariat</t>
  </si>
  <si>
    <t>Training of Officers</t>
  </si>
  <si>
    <t>(In Thousands of Rupees)</t>
  </si>
  <si>
    <t>Rec</t>
  </si>
  <si>
    <t>Administrative Reform Commission</t>
  </si>
  <si>
    <t>Skill Development Mission</t>
  </si>
  <si>
    <t>29.00.83</t>
  </si>
  <si>
    <t>46.00.01</t>
  </si>
  <si>
    <t>46.00.11</t>
  </si>
  <si>
    <t>46.00.13</t>
  </si>
  <si>
    <t>30.00.40</t>
  </si>
  <si>
    <t>30.00.75</t>
  </si>
  <si>
    <t>Other Administrative Services, 00.911 - Deduct Recoveries of overpayments</t>
  </si>
  <si>
    <t>Secretariat General Service 00.911 Deduct Recoveries of overpayments</t>
  </si>
  <si>
    <t>29.00.42</t>
  </si>
  <si>
    <t>Intensive Training Programme-Training for All 
(Central Share)</t>
  </si>
  <si>
    <t>-</t>
  </si>
  <si>
    <t>2019-20</t>
  </si>
  <si>
    <t>29.00.02</t>
  </si>
  <si>
    <t>Wages</t>
  </si>
  <si>
    <t>45.00.02</t>
  </si>
  <si>
    <t>46.00.02</t>
  </si>
  <si>
    <t>44.00.02</t>
  </si>
  <si>
    <t>30.00.41</t>
  </si>
  <si>
    <t xml:space="preserve">State Category Training </t>
  </si>
  <si>
    <t>Lump sum provision for revision of Pay &amp; 
Allowances</t>
  </si>
  <si>
    <t>Administrative Training Institute</t>
  </si>
  <si>
    <t>2018-19</t>
  </si>
  <si>
    <t>I. Estimate of the amount required in the year ending 31st March, 2021 to defray the charges in respect of Personnel</t>
  </si>
  <si>
    <t xml:space="preserve"> DEMAND NO. 28</t>
  </si>
  <si>
    <t>Actuals</t>
  </si>
  <si>
    <t>Budget 
Estimate</t>
  </si>
  <si>
    <t>Revised 
Estimate</t>
  </si>
  <si>
    <t xml:space="preserve">                                             2020-21</t>
  </si>
  <si>
    <t xml:space="preserve"> PERSONNEL</t>
  </si>
  <si>
    <t>Department of Personnel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</si>
</sst>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.00#"/>
    <numFmt numFmtId="166" formatCode="00.0#0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8" fillId="0" borderId="2" xfId="7" applyFont="1" applyFill="1" applyBorder="1" applyAlignment="1" applyProtection="1">
      <alignment horizontal="left" vertical="top" wrapText="1"/>
    </xf>
    <xf numFmtId="0" fontId="8" fillId="0" borderId="2" xfId="7" applyFont="1" applyFill="1" applyBorder="1" applyAlignment="1" applyProtection="1">
      <alignment horizontal="right" vertical="top" wrapText="1"/>
    </xf>
    <xf numFmtId="0" fontId="8" fillId="0" borderId="0" xfId="6" applyFont="1" applyFill="1" applyBorder="1" applyAlignment="1" applyProtection="1">
      <alignment horizontal="left" vertical="top"/>
    </xf>
    <xf numFmtId="0" fontId="8" fillId="0" borderId="2" xfId="6" applyNumberFormat="1" applyFont="1" applyFill="1" applyBorder="1" applyAlignment="1" applyProtection="1">
      <alignment horizontal="right"/>
    </xf>
    <xf numFmtId="0" fontId="8" fillId="0" borderId="2" xfId="6" applyNumberFormat="1" applyFont="1" applyFill="1" applyBorder="1" applyAlignment="1" applyProtection="1">
      <alignment horizontal="right" vertical="top" wrapText="1"/>
    </xf>
    <xf numFmtId="0" fontId="8" fillId="0" borderId="0" xfId="7" applyFont="1" applyFill="1" applyProtection="1"/>
    <xf numFmtId="0" fontId="8" fillId="0" borderId="0" xfId="7" applyFont="1" applyFill="1" applyBorder="1" applyAlignment="1" applyProtection="1">
      <alignment horizontal="left" vertical="top" wrapText="1"/>
    </xf>
    <xf numFmtId="0" fontId="8" fillId="0" borderId="0" xfId="6" applyNumberFormat="1" applyFont="1" applyFill="1" applyBorder="1" applyAlignment="1" applyProtection="1">
      <alignment horizontal="right" vertical="center"/>
    </xf>
    <xf numFmtId="0" fontId="8" fillId="0" borderId="0" xfId="6" applyNumberFormat="1" applyFont="1" applyFill="1" applyBorder="1" applyAlignment="1" applyProtection="1">
      <alignment horizontal="right"/>
    </xf>
    <xf numFmtId="0" fontId="8" fillId="0" borderId="0" xfId="7" applyFont="1" applyFill="1" applyAlignment="1" applyProtection="1">
      <alignment horizontal="right" vertical="center"/>
    </xf>
    <xf numFmtId="0" fontId="8" fillId="0" borderId="1" xfId="7" applyFont="1" applyFill="1" applyBorder="1" applyAlignment="1" applyProtection="1">
      <alignment horizontal="left" vertical="top" wrapText="1"/>
    </xf>
    <xf numFmtId="0" fontId="8" fillId="0" borderId="1" xfId="7" applyFont="1" applyFill="1" applyBorder="1" applyAlignment="1" applyProtection="1">
      <alignment horizontal="right" vertical="top" wrapText="1"/>
    </xf>
    <xf numFmtId="0" fontId="8" fillId="0" borderId="1" xfId="6" applyFont="1" applyFill="1" applyBorder="1" applyAlignment="1" applyProtection="1">
      <alignment horizontal="left"/>
    </xf>
    <xf numFmtId="0" fontId="8" fillId="0" borderId="1" xfId="6" applyNumberFormat="1" applyFont="1" applyFill="1" applyBorder="1" applyAlignment="1" applyProtection="1">
      <alignment horizontal="right"/>
    </xf>
    <xf numFmtId="0" fontId="8" fillId="0" borderId="1" xfId="6" applyNumberFormat="1" applyFont="1" applyFill="1" applyBorder="1" applyAlignment="1" applyProtection="1">
      <alignment vertical="center" wrapText="1"/>
    </xf>
    <xf numFmtId="0" fontId="8" fillId="0" borderId="0" xfId="2" applyNumberFormat="1" applyFont="1" applyFill="1" applyAlignment="1">
      <alignment horizontal="left" vertical="top" wrapText="1"/>
    </xf>
    <xf numFmtId="0" fontId="7" fillId="0" borderId="0" xfId="2" applyNumberFormat="1" applyFont="1" applyFill="1" applyBorder="1" applyAlignment="1"/>
    <xf numFmtId="0" fontId="8" fillId="0" borderId="0" xfId="2" applyNumberFormat="1" applyFont="1" applyFill="1"/>
    <xf numFmtId="0" fontId="8" fillId="0" borderId="0" xfId="2" applyNumberFormat="1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7" fillId="0" borderId="0" xfId="2" applyNumberFormat="1" applyFont="1" applyFill="1"/>
    <xf numFmtId="0" fontId="8" fillId="0" borderId="0" xfId="2" applyNumberFormat="1" applyFont="1" applyFill="1" applyBorder="1" applyAlignment="1" applyProtection="1">
      <alignment horizontal="left" vertical="top" wrapText="1"/>
    </xf>
    <xf numFmtId="0" fontId="8" fillId="0" borderId="0" xfId="2" applyNumberFormat="1" applyFont="1" applyFill="1" applyAlignment="1">
      <alignment horizontal="right" vertical="top" wrapText="1"/>
    </xf>
    <xf numFmtId="0" fontId="7" fillId="0" borderId="0" xfId="2" applyNumberFormat="1" applyFont="1" applyFill="1" applyAlignment="1">
      <alignment horizontal="center"/>
    </xf>
    <xf numFmtId="0" fontId="8" fillId="0" borderId="0" xfId="2" applyNumberFormat="1" applyFont="1" applyFill="1" applyAlignment="1" applyProtection="1">
      <alignment horizontal="right"/>
    </xf>
    <xf numFmtId="0" fontId="8" fillId="0" borderId="0" xfId="5" applyNumberFormat="1" applyFont="1" applyFill="1" applyAlignment="1" applyProtection="1"/>
    <xf numFmtId="0" fontId="8" fillId="0" borderId="0" xfId="5" applyNumberFormat="1" applyFont="1" applyFill="1" applyAlignment="1" applyProtection="1">
      <alignment wrapText="1"/>
    </xf>
    <xf numFmtId="0" fontId="8" fillId="0" borderId="0" xfId="5" applyNumberFormat="1" applyFont="1" applyFill="1" applyAlignment="1" applyProtection="1">
      <alignment horizontal="left" wrapText="1"/>
    </xf>
    <xf numFmtId="0" fontId="8" fillId="0" borderId="0" xfId="5" applyNumberFormat="1" applyFont="1" applyFill="1" applyAlignment="1">
      <alignment horizontal="left" vertical="top" wrapText="1"/>
    </xf>
    <xf numFmtId="0" fontId="7" fillId="0" borderId="0" xfId="2" applyNumberFormat="1" applyFont="1" applyFill="1" applyBorder="1"/>
    <xf numFmtId="0" fontId="7" fillId="0" borderId="0" xfId="4" applyNumberFormat="1" applyFont="1" applyFill="1" applyBorder="1" applyAlignment="1" applyProtection="1">
      <alignment horizontal="center"/>
    </xf>
    <xf numFmtId="0" fontId="8" fillId="0" borderId="0" xfId="2" applyNumberFormat="1" applyFont="1" applyFill="1" applyAlignment="1">
      <alignment horizontal="left"/>
    </xf>
    <xf numFmtId="0" fontId="7" fillId="0" borderId="0" xfId="2" applyNumberFormat="1" applyFont="1" applyFill="1" applyBorder="1" applyAlignment="1" applyProtection="1">
      <alignment horizontal="center"/>
    </xf>
    <xf numFmtId="164" fontId="9" fillId="0" borderId="0" xfId="1" applyFont="1" applyFill="1" applyBorder="1" applyAlignment="1" applyProtection="1">
      <alignment horizontal="center" wrapText="1"/>
    </xf>
    <xf numFmtId="0" fontId="7" fillId="0" borderId="0" xfId="2" applyNumberFormat="1" applyFont="1" applyFill="1" applyBorder="1" applyAlignment="1" applyProtection="1">
      <alignment horizontal="right"/>
    </xf>
    <xf numFmtId="164" fontId="7" fillId="0" borderId="0" xfId="1" applyFont="1" applyFill="1" applyBorder="1" applyAlignment="1" applyProtection="1">
      <alignment horizontal="center"/>
    </xf>
    <xf numFmtId="0" fontId="8" fillId="0" borderId="0" xfId="5" applyNumberFormat="1" applyFont="1" applyFill="1" applyAlignment="1" applyProtection="1">
      <alignment horizontal="left"/>
    </xf>
    <xf numFmtId="0" fontId="8" fillId="0" borderId="0" xfId="2" applyNumberFormat="1" applyFont="1" applyFill="1" applyAlignment="1" applyProtection="1">
      <alignment horizontal="left"/>
    </xf>
    <xf numFmtId="0" fontId="8" fillId="0" borderId="1" xfId="6" applyNumberFormat="1" applyFont="1" applyFill="1" applyBorder="1"/>
    <xf numFmtId="0" fontId="10" fillId="0" borderId="1" xfId="6" applyNumberFormat="1" applyFont="1" applyFill="1" applyBorder="1" applyAlignment="1" applyProtection="1">
      <alignment horizontal="right"/>
    </xf>
    <xf numFmtId="0" fontId="7" fillId="0" borderId="0" xfId="2" applyNumberFormat="1" applyFont="1" applyFill="1" applyBorder="1" applyAlignment="1" applyProtection="1">
      <alignment horizontal="right" vertical="top" wrapText="1"/>
    </xf>
    <xf numFmtId="0" fontId="7" fillId="0" borderId="0" xfId="2" applyNumberFormat="1" applyFont="1" applyFill="1" applyBorder="1" applyAlignment="1" applyProtection="1">
      <alignment horizontal="left" vertical="top" wrapText="1"/>
    </xf>
    <xf numFmtId="0" fontId="8" fillId="0" borderId="0" xfId="2" applyNumberFormat="1" applyFont="1" applyFill="1" applyBorder="1" applyAlignment="1" applyProtection="1">
      <alignment horizontal="center"/>
    </xf>
    <xf numFmtId="0" fontId="7" fillId="0" borderId="0" xfId="2" applyNumberFormat="1" applyFont="1" applyFill="1" applyBorder="1" applyAlignment="1">
      <alignment horizontal="right" vertical="top" wrapText="1"/>
    </xf>
    <xf numFmtId="166" fontId="7" fillId="0" borderId="0" xfId="2" applyNumberFormat="1" applyFont="1" applyFill="1" applyBorder="1" applyAlignment="1">
      <alignment horizontal="right" vertical="top" wrapText="1"/>
    </xf>
    <xf numFmtId="0" fontId="8" fillId="0" borderId="0" xfId="2" applyNumberFormat="1" applyFont="1" applyFill="1" applyBorder="1" applyAlignment="1">
      <alignment horizontal="right" vertical="top" wrapText="1"/>
    </xf>
    <xf numFmtId="164" fontId="8" fillId="0" borderId="0" xfId="1" applyFont="1" applyFill="1" applyAlignment="1" applyProtection="1">
      <alignment horizontal="right" wrapText="1"/>
    </xf>
    <xf numFmtId="0" fontId="8" fillId="0" borderId="0" xfId="5" applyFont="1" applyFill="1" applyAlignment="1" applyProtection="1">
      <alignment horizontal="left" vertical="top" wrapText="1"/>
    </xf>
    <xf numFmtId="164" fontId="8" fillId="0" borderId="3" xfId="1" applyFont="1" applyFill="1" applyBorder="1" applyAlignment="1" applyProtection="1">
      <alignment horizontal="right" wrapText="1"/>
    </xf>
    <xf numFmtId="0" fontId="8" fillId="0" borderId="3" xfId="2" applyNumberFormat="1" applyFont="1" applyFill="1" applyBorder="1" applyAlignment="1" applyProtection="1">
      <alignment horizontal="right"/>
    </xf>
    <xf numFmtId="0" fontId="8" fillId="0" borderId="2" xfId="2" applyNumberFormat="1" applyFont="1" applyFill="1" applyBorder="1" applyAlignment="1" applyProtection="1">
      <alignment horizontal="right"/>
    </xf>
    <xf numFmtId="0" fontId="8" fillId="0" borderId="0" xfId="2" applyNumberFormat="1" applyFont="1" applyFill="1" applyBorder="1" applyAlignment="1" applyProtection="1">
      <alignment horizontal="right"/>
    </xf>
    <xf numFmtId="164" fontId="8" fillId="0" borderId="0" xfId="1" applyFont="1" applyFill="1" applyBorder="1" applyAlignment="1" applyProtection="1">
      <alignment horizontal="right" wrapText="1"/>
    </xf>
    <xf numFmtId="0" fontId="8" fillId="0" borderId="0" xfId="2" applyNumberFormat="1" applyFont="1" applyFill="1" applyBorder="1" applyAlignment="1">
      <alignment horizontal="left" vertical="top" wrapText="1"/>
    </xf>
    <xf numFmtId="164" fontId="8" fillId="0" borderId="2" xfId="1" applyFont="1" applyFill="1" applyBorder="1" applyAlignment="1" applyProtection="1">
      <alignment horizontal="right" wrapText="1"/>
    </xf>
    <xf numFmtId="0" fontId="8" fillId="0" borderId="2" xfId="1" applyNumberFormat="1" applyFont="1" applyFill="1" applyBorder="1" applyAlignment="1" applyProtection="1">
      <alignment horizontal="right" wrapText="1"/>
    </xf>
    <xf numFmtId="0" fontId="8" fillId="0" borderId="0" xfId="1" applyNumberFormat="1" applyFont="1" applyFill="1" applyBorder="1" applyAlignment="1" applyProtection="1">
      <alignment horizontal="right" wrapText="1"/>
    </xf>
    <xf numFmtId="0" fontId="8" fillId="0" borderId="1" xfId="2" applyNumberFormat="1" applyFont="1" applyFill="1" applyBorder="1" applyAlignment="1">
      <alignment horizontal="left" vertical="top" wrapText="1"/>
    </xf>
    <xf numFmtId="0" fontId="8" fillId="0" borderId="1" xfId="2" applyNumberFormat="1" applyFont="1" applyFill="1" applyBorder="1" applyAlignment="1" applyProtection="1">
      <alignment horizontal="left" vertical="top" wrapText="1"/>
    </xf>
    <xf numFmtId="0" fontId="8" fillId="0" borderId="1" xfId="2" applyNumberFormat="1" applyFont="1" applyFill="1" applyBorder="1" applyAlignment="1" applyProtection="1">
      <alignment horizontal="right"/>
    </xf>
    <xf numFmtId="0" fontId="8" fillId="0" borderId="3" xfId="2" applyNumberFormat="1" applyFont="1" applyFill="1" applyBorder="1" applyAlignment="1">
      <alignment horizontal="right"/>
    </xf>
    <xf numFmtId="0" fontId="8" fillId="0" borderId="0" xfId="1" applyNumberFormat="1" applyFont="1" applyFill="1" applyBorder="1" applyAlignment="1">
      <alignment horizontal="right" wrapText="1"/>
    </xf>
    <xf numFmtId="0" fontId="8" fillId="0" borderId="0" xfId="2" applyNumberFormat="1" applyFont="1" applyFill="1" applyBorder="1" applyAlignment="1">
      <alignment horizontal="right"/>
    </xf>
    <xf numFmtId="165" fontId="7" fillId="0" borderId="0" xfId="2" applyNumberFormat="1" applyFont="1" applyFill="1" applyBorder="1" applyAlignment="1">
      <alignment horizontal="right" vertical="top" wrapText="1"/>
    </xf>
    <xf numFmtId="0" fontId="8" fillId="0" borderId="3" xfId="1" applyNumberFormat="1" applyFont="1" applyFill="1" applyBorder="1" applyAlignment="1" applyProtection="1">
      <alignment horizontal="right" wrapText="1"/>
    </xf>
    <xf numFmtId="0" fontId="8" fillId="0" borderId="0" xfId="2" applyNumberFormat="1" applyFont="1" applyFill="1" applyBorder="1" applyAlignment="1" applyProtection="1">
      <alignment horizontal="left" vertical="top"/>
    </xf>
    <xf numFmtId="0" fontId="8" fillId="0" borderId="0" xfId="3" applyNumberFormat="1" applyFont="1" applyFill="1" applyBorder="1" applyAlignment="1" applyProtection="1">
      <alignment horizontal="left" vertical="center" wrapText="1"/>
    </xf>
    <xf numFmtId="164" fontId="8" fillId="0" borderId="0" xfId="1" applyFont="1" applyFill="1" applyBorder="1" applyAlignment="1">
      <alignment horizontal="right" wrapText="1"/>
    </xf>
    <xf numFmtId="0" fontId="7" fillId="0" borderId="0" xfId="2" applyNumberFormat="1" applyFont="1" applyFill="1" applyAlignment="1">
      <alignment horizontal="right" vertical="top" wrapText="1"/>
    </xf>
    <xf numFmtId="0" fontId="7" fillId="0" borderId="0" xfId="2" applyNumberFormat="1" applyFont="1" applyFill="1" applyAlignment="1" applyProtection="1">
      <alignment horizontal="left" vertical="top" wrapText="1"/>
    </xf>
    <xf numFmtId="0" fontId="8" fillId="0" borderId="3" xfId="2" applyNumberFormat="1" applyFont="1" applyFill="1" applyBorder="1" applyAlignment="1">
      <alignment horizontal="left" vertical="top" wrapText="1"/>
    </xf>
    <xf numFmtId="0" fontId="7" fillId="0" borderId="3" xfId="2" applyNumberFormat="1" applyFont="1" applyFill="1" applyBorder="1" applyAlignment="1">
      <alignment horizontal="right" vertical="top" wrapText="1"/>
    </xf>
    <xf numFmtId="0" fontId="7" fillId="0" borderId="3" xfId="2" applyNumberFormat="1" applyFont="1" applyFill="1" applyBorder="1" applyAlignment="1">
      <alignment vertical="top" wrapText="1"/>
    </xf>
    <xf numFmtId="0" fontId="7" fillId="0" borderId="0" xfId="2" applyNumberFormat="1" applyFont="1" applyFill="1" applyBorder="1" applyAlignment="1">
      <alignment vertical="top" wrapText="1"/>
    </xf>
    <xf numFmtId="0" fontId="8" fillId="0" borderId="0" xfId="7" applyFont="1" applyFill="1" applyBorder="1" applyAlignment="1" applyProtection="1">
      <alignment vertical="top" wrapText="1"/>
    </xf>
    <xf numFmtId="164" fontId="8" fillId="0" borderId="0" xfId="1" applyFont="1" applyFill="1" applyAlignment="1">
      <alignment wrapText="1"/>
    </xf>
    <xf numFmtId="0" fontId="8" fillId="0" borderId="0" xfId="0" applyNumberFormat="1" applyFont="1" applyFill="1" applyBorder="1" applyAlignment="1">
      <alignment vertical="top"/>
    </xf>
    <xf numFmtId="0" fontId="8" fillId="0" borderId="0" xfId="2" applyNumberFormat="1" applyFont="1" applyFill="1" applyBorder="1"/>
    <xf numFmtId="0" fontId="7" fillId="0" borderId="0" xfId="0" applyNumberFormat="1" applyFont="1" applyFill="1" applyBorder="1" applyAlignment="1" applyProtection="1">
      <alignment horizontal="center"/>
    </xf>
    <xf numFmtId="0" fontId="8" fillId="0" borderId="0" xfId="7" applyNumberFormat="1" applyFont="1" applyFill="1" applyProtection="1"/>
    <xf numFmtId="0" fontId="7" fillId="0" borderId="0" xfId="2" applyNumberFormat="1" applyFont="1" applyFill="1" applyBorder="1" applyAlignment="1">
      <alignment horizontal="center"/>
    </xf>
    <xf numFmtId="0" fontId="8" fillId="0" borderId="0" xfId="2" applyNumberFormat="1" applyFont="1" applyFill="1" applyAlignment="1"/>
    <xf numFmtId="0" fontId="8" fillId="0" borderId="0" xfId="6" applyFont="1" applyFill="1" applyBorder="1" applyAlignment="1" applyProtection="1">
      <alignment horizontal="center"/>
    </xf>
    <xf numFmtId="0" fontId="8" fillId="0" borderId="0" xfId="1" applyNumberFormat="1" applyFont="1" applyFill="1" applyAlignment="1" applyProtection="1">
      <alignment horizontal="right" wrapText="1"/>
    </xf>
    <xf numFmtId="0" fontId="8" fillId="0" borderId="1" xfId="1" applyNumberFormat="1" applyFont="1" applyFill="1" applyBorder="1" applyAlignment="1" applyProtection="1">
      <alignment horizontal="right" wrapText="1"/>
    </xf>
    <xf numFmtId="0" fontId="8" fillId="0" borderId="3" xfId="1" applyNumberFormat="1" applyFont="1" applyFill="1" applyBorder="1" applyAlignment="1">
      <alignment horizontal="right" wrapText="1"/>
    </xf>
    <xf numFmtId="0" fontId="8" fillId="0" borderId="1" xfId="2" applyNumberFormat="1" applyFont="1" applyFill="1" applyBorder="1" applyAlignment="1">
      <alignment horizontal="right" vertical="top" wrapText="1"/>
    </xf>
    <xf numFmtId="0" fontId="8" fillId="0" borderId="0" xfId="3" applyNumberFormat="1" applyFont="1" applyFill="1" applyBorder="1" applyAlignment="1">
      <alignment horizontal="right" vertical="top" wrapText="1"/>
    </xf>
    <xf numFmtId="0" fontId="8" fillId="0" borderId="0" xfId="7" applyNumberFormat="1" applyFont="1" applyFill="1" applyAlignment="1" applyProtection="1">
      <alignment horizontal="right"/>
    </xf>
  </cellXfs>
  <cellStyles count="8">
    <cellStyle name="Comma" xfId="1" builtinId="3"/>
    <cellStyle name="Normal" xfId="0" builtinId="0"/>
    <cellStyle name="Normal_budget 2004-05_2.6.04" xfId="2"/>
    <cellStyle name="Normal_budget 2004-05_2.6.04_1st supp.vol.III" xfId="3"/>
    <cellStyle name="Normal_BUDGET FOR  03-04" xfId="4"/>
    <cellStyle name="Normal_budget for 03-04" xfId="5"/>
    <cellStyle name="Normal_BUDGET-2000" xfId="6"/>
    <cellStyle name="Normal_budgetDocNIC02-0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3" transitionEvaluation="1" codeName="Sheet1">
    <tabColor rgb="FFC00000"/>
  </sheetPr>
  <dimension ref="A1:G89"/>
  <sheetViews>
    <sheetView tabSelected="1" view="pageBreakPreview" topLeftCell="A63" zoomScaleNormal="106" zoomScaleSheetLayoutView="100" workbookViewId="0">
      <selection activeCell="E69" sqref="E69"/>
    </sheetView>
  </sheetViews>
  <sheetFormatPr defaultColWidth="11" defaultRowHeight="13.2"/>
  <cols>
    <col min="1" max="1" width="5.77734375" style="16" customWidth="1"/>
    <col min="2" max="2" width="8.21875" style="23" customWidth="1"/>
    <col min="3" max="3" width="32.77734375" style="18" customWidth="1"/>
    <col min="4" max="7" width="10.77734375" style="18" customWidth="1"/>
    <col min="8" max="16384" width="11" style="18"/>
  </cols>
  <sheetData>
    <row r="1" spans="1:7" ht="14.1" customHeight="1">
      <c r="B1" s="17"/>
      <c r="C1" s="17"/>
      <c r="D1" s="81" t="s">
        <v>57</v>
      </c>
      <c r="E1" s="17"/>
      <c r="F1" s="17"/>
      <c r="G1" s="17"/>
    </row>
    <row r="2" spans="1:7" ht="13.2" customHeight="1">
      <c r="B2" s="20"/>
      <c r="C2" s="20"/>
      <c r="D2" s="81" t="s">
        <v>62</v>
      </c>
      <c r="E2" s="20"/>
      <c r="F2" s="20"/>
      <c r="G2" s="20"/>
    </row>
    <row r="3" spans="1:7" ht="10.199999999999999" customHeight="1">
      <c r="B3" s="21"/>
      <c r="D3" s="22"/>
    </row>
    <row r="4" spans="1:7" ht="14.1" customHeight="1">
      <c r="C4" s="19" t="s">
        <v>27</v>
      </c>
      <c r="D4" s="24">
        <v>2052</v>
      </c>
      <c r="E4" s="18" t="s">
        <v>0</v>
      </c>
    </row>
    <row r="5" spans="1:7" ht="14.1" customHeight="1">
      <c r="C5" s="19"/>
      <c r="D5" s="24">
        <v>2070</v>
      </c>
      <c r="E5" s="18" t="s">
        <v>1</v>
      </c>
    </row>
    <row r="6" spans="1:7" ht="9" customHeight="1">
      <c r="C6" s="25"/>
      <c r="D6" s="24"/>
    </row>
    <row r="7" spans="1:7" ht="15" customHeight="1">
      <c r="A7" s="26" t="s">
        <v>56</v>
      </c>
      <c r="B7" s="27"/>
      <c r="C7" s="27"/>
      <c r="D7" s="27"/>
      <c r="E7" s="27"/>
      <c r="F7" s="27"/>
      <c r="G7" s="27"/>
    </row>
    <row r="8" spans="1:7" ht="15" customHeight="1">
      <c r="A8" s="28"/>
      <c r="B8" s="28"/>
      <c r="C8" s="28"/>
      <c r="D8" s="28"/>
      <c r="E8" s="28"/>
      <c r="F8" s="28"/>
      <c r="G8" s="28"/>
    </row>
    <row r="9" spans="1:7" ht="14.1" customHeight="1">
      <c r="A9" s="29"/>
      <c r="C9" s="30"/>
      <c r="D9" s="31" t="s">
        <v>25</v>
      </c>
      <c r="E9" s="31" t="s">
        <v>26</v>
      </c>
      <c r="F9" s="31" t="s">
        <v>3</v>
      </c>
    </row>
    <row r="10" spans="1:7" ht="14.1" customHeight="1">
      <c r="A10" s="32"/>
      <c r="C10" s="35" t="s">
        <v>19</v>
      </c>
      <c r="D10" s="33">
        <f>G65</f>
        <v>234463</v>
      </c>
      <c r="E10" s="34" t="s">
        <v>44</v>
      </c>
      <c r="F10" s="33">
        <f>E10+D10</f>
        <v>234463</v>
      </c>
    </row>
    <row r="11" spans="1:7">
      <c r="A11" s="32"/>
      <c r="D11" s="35"/>
      <c r="E11" s="36"/>
    </row>
    <row r="12" spans="1:7" ht="14.1" customHeight="1">
      <c r="A12" s="37" t="s">
        <v>24</v>
      </c>
      <c r="C12" s="38"/>
    </row>
    <row r="13" spans="1:7" ht="14.1" customHeight="1">
      <c r="C13" s="39"/>
      <c r="D13" s="39"/>
      <c r="E13" s="39"/>
      <c r="F13" s="39"/>
      <c r="G13" s="40" t="s">
        <v>30</v>
      </c>
    </row>
    <row r="14" spans="1:7" s="6" customFormat="1" ht="26.4">
      <c r="A14" s="1"/>
      <c r="B14" s="2"/>
      <c r="C14" s="3"/>
      <c r="D14" s="4" t="s">
        <v>58</v>
      </c>
      <c r="E14" s="5" t="s">
        <v>59</v>
      </c>
      <c r="F14" s="5" t="s">
        <v>60</v>
      </c>
      <c r="G14" s="5" t="s">
        <v>59</v>
      </c>
    </row>
    <row r="15" spans="1:7" s="6" customFormat="1">
      <c r="A15" s="7"/>
      <c r="B15" s="83" t="s">
        <v>2</v>
      </c>
      <c r="C15" s="83"/>
      <c r="D15" s="8" t="s">
        <v>55</v>
      </c>
      <c r="E15" s="8" t="s">
        <v>45</v>
      </c>
      <c r="F15" s="9" t="s">
        <v>45</v>
      </c>
      <c r="G15" s="10" t="s">
        <v>61</v>
      </c>
    </row>
    <row r="16" spans="1:7" s="6" customFormat="1" ht="8.4" customHeight="1">
      <c r="A16" s="11"/>
      <c r="B16" s="12"/>
      <c r="C16" s="13"/>
      <c r="D16" s="14"/>
      <c r="E16" s="14"/>
      <c r="F16" s="14"/>
      <c r="G16" s="15"/>
    </row>
    <row r="17" spans="1:7" ht="13.95" customHeight="1">
      <c r="A17" s="22"/>
      <c r="B17" s="41"/>
      <c r="C17" s="42" t="s">
        <v>4</v>
      </c>
      <c r="D17" s="43"/>
      <c r="E17" s="43"/>
      <c r="F17" s="43"/>
      <c r="G17" s="43"/>
    </row>
    <row r="18" spans="1:7" ht="13.95" customHeight="1">
      <c r="A18" s="16" t="s">
        <v>5</v>
      </c>
      <c r="B18" s="44">
        <v>2052</v>
      </c>
      <c r="C18" s="42" t="s">
        <v>0</v>
      </c>
    </row>
    <row r="19" spans="1:7" ht="13.95" customHeight="1">
      <c r="B19" s="45">
        <v>0.09</v>
      </c>
      <c r="C19" s="42" t="s">
        <v>28</v>
      </c>
    </row>
    <row r="20" spans="1:7" ht="13.95" customHeight="1">
      <c r="B20" s="46">
        <v>29</v>
      </c>
      <c r="C20" s="22" t="s">
        <v>63</v>
      </c>
      <c r="D20" s="82"/>
      <c r="E20" s="82"/>
      <c r="F20" s="82"/>
      <c r="G20" s="82"/>
    </row>
    <row r="21" spans="1:7" ht="13.95" customHeight="1">
      <c r="B21" s="46" t="s">
        <v>6</v>
      </c>
      <c r="C21" s="22" t="s">
        <v>15</v>
      </c>
      <c r="D21" s="84">
        <v>50803</v>
      </c>
      <c r="E21" s="84">
        <v>53993</v>
      </c>
      <c r="F21" s="84">
        <v>53993</v>
      </c>
      <c r="G21" s="25">
        <v>58455</v>
      </c>
    </row>
    <row r="22" spans="1:7" ht="13.95" customHeight="1">
      <c r="B22" s="46" t="s">
        <v>46</v>
      </c>
      <c r="C22" s="22" t="s">
        <v>47</v>
      </c>
      <c r="D22" s="47">
        <v>0</v>
      </c>
      <c r="E22" s="84">
        <v>2006</v>
      </c>
      <c r="F22" s="84">
        <v>2006</v>
      </c>
      <c r="G22" s="25">
        <v>103084</v>
      </c>
    </row>
    <row r="23" spans="1:7" ht="13.95" customHeight="1">
      <c r="B23" s="46" t="s">
        <v>7</v>
      </c>
      <c r="C23" s="22" t="s">
        <v>8</v>
      </c>
      <c r="D23" s="84">
        <v>86</v>
      </c>
      <c r="E23" s="84">
        <v>900</v>
      </c>
      <c r="F23" s="84">
        <v>900</v>
      </c>
      <c r="G23" s="25">
        <v>1100</v>
      </c>
    </row>
    <row r="24" spans="1:7" ht="13.95" customHeight="1">
      <c r="B24" s="46" t="s">
        <v>9</v>
      </c>
      <c r="C24" s="22" t="s">
        <v>10</v>
      </c>
      <c r="D24" s="84">
        <v>25531</v>
      </c>
      <c r="E24" s="84">
        <v>3023</v>
      </c>
      <c r="F24" s="84">
        <f>74295+E24</f>
        <v>77318</v>
      </c>
      <c r="G24" s="25">
        <v>7000</v>
      </c>
    </row>
    <row r="25" spans="1:7" ht="13.95" customHeight="1">
      <c r="B25" s="46" t="s">
        <v>11</v>
      </c>
      <c r="C25" s="22" t="s">
        <v>12</v>
      </c>
      <c r="D25" s="84">
        <v>675</v>
      </c>
      <c r="E25" s="84">
        <v>60</v>
      </c>
      <c r="F25" s="84">
        <v>60</v>
      </c>
      <c r="G25" s="25">
        <v>200</v>
      </c>
    </row>
    <row r="26" spans="1:7" ht="27" customHeight="1">
      <c r="B26" s="46" t="s">
        <v>42</v>
      </c>
      <c r="C26" s="48" t="s">
        <v>53</v>
      </c>
      <c r="D26" s="47">
        <v>0</v>
      </c>
      <c r="E26" s="84">
        <v>8856</v>
      </c>
      <c r="F26" s="84">
        <v>8856</v>
      </c>
      <c r="G26" s="47">
        <v>0</v>
      </c>
    </row>
    <row r="27" spans="1:7" ht="13.95" customHeight="1">
      <c r="A27" s="16" t="s">
        <v>3</v>
      </c>
      <c r="B27" s="46">
        <v>29</v>
      </c>
      <c r="C27" s="22" t="s">
        <v>63</v>
      </c>
      <c r="D27" s="65">
        <f t="shared" ref="D27:F27" si="0">SUM(D21:D26)</f>
        <v>77095</v>
      </c>
      <c r="E27" s="50">
        <f t="shared" si="0"/>
        <v>68838</v>
      </c>
      <c r="F27" s="50">
        <f t="shared" si="0"/>
        <v>143133</v>
      </c>
      <c r="G27" s="50">
        <v>169839</v>
      </c>
    </row>
    <row r="28" spans="1:7">
      <c r="B28" s="46"/>
      <c r="C28" s="22"/>
      <c r="D28" s="51"/>
      <c r="E28" s="51"/>
      <c r="F28" s="51"/>
      <c r="G28" s="51"/>
    </row>
    <row r="29" spans="1:7" ht="13.95" customHeight="1">
      <c r="B29" s="46">
        <v>45</v>
      </c>
      <c r="C29" s="22" t="s">
        <v>20</v>
      </c>
      <c r="D29" s="52"/>
      <c r="E29" s="52"/>
      <c r="F29" s="52"/>
      <c r="G29" s="52"/>
    </row>
    <row r="30" spans="1:7" ht="13.95" customHeight="1">
      <c r="B30" s="46" t="s">
        <v>21</v>
      </c>
      <c r="C30" s="22" t="s">
        <v>15</v>
      </c>
      <c r="D30" s="57">
        <v>19883</v>
      </c>
      <c r="E30" s="57">
        <v>23003</v>
      </c>
      <c r="F30" s="57">
        <v>23003</v>
      </c>
      <c r="G30" s="52">
        <v>25263</v>
      </c>
    </row>
    <row r="31" spans="1:7" ht="13.95" customHeight="1">
      <c r="B31" s="46" t="s">
        <v>48</v>
      </c>
      <c r="C31" s="22" t="s">
        <v>47</v>
      </c>
      <c r="D31" s="53">
        <v>0</v>
      </c>
      <c r="E31" s="57">
        <v>1091</v>
      </c>
      <c r="F31" s="57">
        <v>1091</v>
      </c>
      <c r="G31" s="52">
        <v>1939</v>
      </c>
    </row>
    <row r="32" spans="1:7" ht="13.95" customHeight="1">
      <c r="B32" s="46" t="s">
        <v>22</v>
      </c>
      <c r="C32" s="22" t="s">
        <v>8</v>
      </c>
      <c r="D32" s="57">
        <v>416</v>
      </c>
      <c r="E32" s="57">
        <v>1050</v>
      </c>
      <c r="F32" s="57">
        <v>1050</v>
      </c>
      <c r="G32" s="52">
        <v>800</v>
      </c>
    </row>
    <row r="33" spans="1:7" ht="13.95" customHeight="1">
      <c r="B33" s="46" t="s">
        <v>23</v>
      </c>
      <c r="C33" s="22" t="s">
        <v>10</v>
      </c>
      <c r="D33" s="57">
        <v>3880</v>
      </c>
      <c r="E33" s="57">
        <v>1553</v>
      </c>
      <c r="F33" s="57">
        <v>1553</v>
      </c>
      <c r="G33" s="52">
        <v>1800</v>
      </c>
    </row>
    <row r="34" spans="1:7" ht="13.95" customHeight="1">
      <c r="A34" s="54" t="s">
        <v>3</v>
      </c>
      <c r="B34" s="46">
        <v>45</v>
      </c>
      <c r="C34" s="22" t="s">
        <v>20</v>
      </c>
      <c r="D34" s="65">
        <f t="shared" ref="D34:F34" si="1">SUM(D30:D33)</f>
        <v>24179</v>
      </c>
      <c r="E34" s="65">
        <f t="shared" si="1"/>
        <v>26697</v>
      </c>
      <c r="F34" s="65">
        <f t="shared" si="1"/>
        <v>26697</v>
      </c>
      <c r="G34" s="50">
        <v>29802</v>
      </c>
    </row>
    <row r="35" spans="1:7">
      <c r="A35" s="54"/>
      <c r="B35" s="46"/>
      <c r="C35" s="22"/>
      <c r="D35" s="55"/>
      <c r="E35" s="56"/>
      <c r="F35" s="55"/>
      <c r="G35" s="51"/>
    </row>
    <row r="36" spans="1:7" ht="13.95" customHeight="1">
      <c r="A36" s="54"/>
      <c r="B36" s="46">
        <v>46</v>
      </c>
      <c r="C36" s="22" t="s">
        <v>32</v>
      </c>
      <c r="D36" s="53"/>
      <c r="E36" s="57"/>
      <c r="F36" s="53"/>
      <c r="G36" s="52"/>
    </row>
    <row r="37" spans="1:7" ht="13.95" customHeight="1">
      <c r="A37" s="54"/>
      <c r="B37" s="46" t="s">
        <v>35</v>
      </c>
      <c r="C37" s="22" t="s">
        <v>15</v>
      </c>
      <c r="D37" s="57">
        <v>8286</v>
      </c>
      <c r="E37" s="57">
        <v>11136</v>
      </c>
      <c r="F37" s="57">
        <v>11136</v>
      </c>
      <c r="G37" s="52">
        <v>8862</v>
      </c>
    </row>
    <row r="38" spans="1:7" ht="13.95" customHeight="1">
      <c r="A38" s="54"/>
      <c r="B38" s="46" t="s">
        <v>49</v>
      </c>
      <c r="C38" s="22" t="s">
        <v>47</v>
      </c>
      <c r="D38" s="53">
        <v>0</v>
      </c>
      <c r="E38" s="57">
        <v>368</v>
      </c>
      <c r="F38" s="57">
        <v>368</v>
      </c>
      <c r="G38" s="52">
        <v>389</v>
      </c>
    </row>
    <row r="39" spans="1:7" ht="13.95" customHeight="1">
      <c r="A39" s="54"/>
      <c r="B39" s="46" t="s">
        <v>36</v>
      </c>
      <c r="C39" s="22" t="s">
        <v>8</v>
      </c>
      <c r="D39" s="57">
        <v>100</v>
      </c>
      <c r="E39" s="57">
        <v>75</v>
      </c>
      <c r="F39" s="57">
        <v>75</v>
      </c>
      <c r="G39" s="52">
        <v>500</v>
      </c>
    </row>
    <row r="40" spans="1:7" ht="13.95" customHeight="1">
      <c r="A40" s="54"/>
      <c r="B40" s="46" t="s">
        <v>37</v>
      </c>
      <c r="C40" s="22" t="s">
        <v>10</v>
      </c>
      <c r="D40" s="57">
        <v>2195</v>
      </c>
      <c r="E40" s="57">
        <v>351</v>
      </c>
      <c r="F40" s="57">
        <v>351</v>
      </c>
      <c r="G40" s="52">
        <v>600</v>
      </c>
    </row>
    <row r="41" spans="1:7" ht="14.4" customHeight="1">
      <c r="A41" s="54" t="s">
        <v>3</v>
      </c>
      <c r="B41" s="46">
        <v>46</v>
      </c>
      <c r="C41" s="22" t="s">
        <v>32</v>
      </c>
      <c r="D41" s="65">
        <f t="shared" ref="D41:F41" si="2">SUM(D37:D40)</f>
        <v>10581</v>
      </c>
      <c r="E41" s="65">
        <f t="shared" si="2"/>
        <v>11930</v>
      </c>
      <c r="F41" s="65">
        <f t="shared" si="2"/>
        <v>11930</v>
      </c>
      <c r="G41" s="50">
        <v>10351</v>
      </c>
    </row>
    <row r="42" spans="1:7" ht="14.4" customHeight="1">
      <c r="A42" s="54" t="s">
        <v>3</v>
      </c>
      <c r="B42" s="45">
        <v>0.09</v>
      </c>
      <c r="C42" s="42" t="s">
        <v>28</v>
      </c>
      <c r="D42" s="85">
        <f t="shared" ref="D42:F42" si="3">D34+D27+D41</f>
        <v>111855</v>
      </c>
      <c r="E42" s="85">
        <f t="shared" si="3"/>
        <v>107465</v>
      </c>
      <c r="F42" s="85">
        <f t="shared" si="3"/>
        <v>181760</v>
      </c>
      <c r="G42" s="60">
        <v>209992</v>
      </c>
    </row>
    <row r="43" spans="1:7" ht="14.4" customHeight="1">
      <c r="A43" s="54" t="s">
        <v>3</v>
      </c>
      <c r="B43" s="44">
        <v>2052</v>
      </c>
      <c r="C43" s="42" t="s">
        <v>0</v>
      </c>
      <c r="D43" s="86">
        <f t="shared" ref="D43:F43" si="4">D42</f>
        <v>111855</v>
      </c>
      <c r="E43" s="86">
        <f t="shared" si="4"/>
        <v>107465</v>
      </c>
      <c r="F43" s="86">
        <f t="shared" si="4"/>
        <v>181760</v>
      </c>
      <c r="G43" s="61">
        <v>209992</v>
      </c>
    </row>
    <row r="44" spans="1:7">
      <c r="A44" s="54"/>
      <c r="B44" s="44"/>
      <c r="C44" s="42"/>
      <c r="D44" s="62"/>
      <c r="E44" s="62"/>
      <c r="F44" s="63"/>
      <c r="G44" s="63"/>
    </row>
    <row r="45" spans="1:7" ht="14.4" customHeight="1">
      <c r="A45" s="54" t="s">
        <v>5</v>
      </c>
      <c r="B45" s="44">
        <v>2070</v>
      </c>
      <c r="C45" s="42" t="s">
        <v>1</v>
      </c>
      <c r="D45" s="63"/>
      <c r="E45" s="19"/>
      <c r="F45" s="19"/>
      <c r="G45" s="19"/>
    </row>
    <row r="46" spans="1:7" ht="14.4" customHeight="1">
      <c r="A46" s="54"/>
      <c r="B46" s="64">
        <v>3.0000000000000001E-3</v>
      </c>
      <c r="C46" s="42" t="s">
        <v>18</v>
      </c>
      <c r="D46" s="63"/>
      <c r="E46" s="52"/>
      <c r="F46" s="52"/>
      <c r="G46" s="52"/>
    </row>
    <row r="47" spans="1:7" ht="14.4" customHeight="1">
      <c r="A47" s="54"/>
      <c r="B47" s="46">
        <v>30</v>
      </c>
      <c r="C47" s="22" t="s">
        <v>63</v>
      </c>
      <c r="D47" s="52"/>
      <c r="E47" s="52"/>
      <c r="F47" s="52"/>
      <c r="G47" s="52"/>
    </row>
    <row r="48" spans="1:7" ht="14.4" customHeight="1">
      <c r="B48" s="46" t="s">
        <v>38</v>
      </c>
      <c r="C48" s="22" t="s">
        <v>13</v>
      </c>
      <c r="D48" s="84">
        <v>3552</v>
      </c>
      <c r="E48" s="84">
        <v>3000</v>
      </c>
      <c r="F48" s="84">
        <v>3000</v>
      </c>
      <c r="G48" s="25">
        <v>4601</v>
      </c>
    </row>
    <row r="49" spans="1:7" ht="14.4" customHeight="1">
      <c r="B49" s="46" t="s">
        <v>51</v>
      </c>
      <c r="C49" s="22" t="s">
        <v>52</v>
      </c>
      <c r="D49" s="47">
        <v>0</v>
      </c>
      <c r="E49" s="84">
        <v>1000</v>
      </c>
      <c r="F49" s="84">
        <v>1000</v>
      </c>
      <c r="G49" s="25">
        <v>1500</v>
      </c>
    </row>
    <row r="50" spans="1:7" ht="14.4" customHeight="1">
      <c r="A50" s="54"/>
      <c r="B50" s="46" t="s">
        <v>39</v>
      </c>
      <c r="C50" s="22" t="s">
        <v>29</v>
      </c>
      <c r="D50" s="84">
        <v>2666</v>
      </c>
      <c r="E50" s="47">
        <v>0</v>
      </c>
      <c r="F50" s="47">
        <v>0</v>
      </c>
      <c r="G50" s="47">
        <v>0</v>
      </c>
    </row>
    <row r="51" spans="1:7" ht="14.4" customHeight="1">
      <c r="A51" s="54" t="s">
        <v>3</v>
      </c>
      <c r="B51" s="46">
        <v>30</v>
      </c>
      <c r="C51" s="22" t="s">
        <v>63</v>
      </c>
      <c r="D51" s="65">
        <f t="shared" ref="D51:F51" si="5">SUM(D48:D50)</f>
        <v>6218</v>
      </c>
      <c r="E51" s="65">
        <f t="shared" si="5"/>
        <v>4000</v>
      </c>
      <c r="F51" s="65">
        <f t="shared" si="5"/>
        <v>4000</v>
      </c>
      <c r="G51" s="65">
        <v>6101</v>
      </c>
    </row>
    <row r="52" spans="1:7">
      <c r="A52" s="54"/>
      <c r="B52" s="46"/>
      <c r="C52" s="22"/>
      <c r="D52" s="25"/>
      <c r="E52" s="25"/>
      <c r="F52" s="25"/>
      <c r="G52" s="25"/>
    </row>
    <row r="53" spans="1:7" ht="14.4" customHeight="1">
      <c r="A53" s="54"/>
      <c r="B53" s="46">
        <v>44</v>
      </c>
      <c r="C53" s="22" t="s">
        <v>54</v>
      </c>
      <c r="D53" s="19"/>
      <c r="E53" s="19"/>
      <c r="F53" s="19"/>
      <c r="G53" s="19"/>
    </row>
    <row r="54" spans="1:7" ht="14.4" customHeight="1">
      <c r="B54" s="46" t="s">
        <v>14</v>
      </c>
      <c r="C54" s="22" t="s">
        <v>15</v>
      </c>
      <c r="D54" s="84">
        <v>11103</v>
      </c>
      <c r="E54" s="84">
        <v>10468</v>
      </c>
      <c r="F54" s="84">
        <f>E54+200</f>
        <v>10668</v>
      </c>
      <c r="G54" s="25">
        <v>15721</v>
      </c>
    </row>
    <row r="55" spans="1:7" ht="14.4" customHeight="1">
      <c r="B55" s="46" t="s">
        <v>50</v>
      </c>
      <c r="C55" s="22" t="s">
        <v>47</v>
      </c>
      <c r="D55" s="47">
        <v>0</v>
      </c>
      <c r="E55" s="84">
        <v>765</v>
      </c>
      <c r="F55" s="84">
        <v>765</v>
      </c>
      <c r="G55" s="25">
        <v>1599</v>
      </c>
    </row>
    <row r="56" spans="1:7" ht="14.4" customHeight="1">
      <c r="A56" s="58"/>
      <c r="B56" s="87" t="s">
        <v>16</v>
      </c>
      <c r="C56" s="59" t="s">
        <v>8</v>
      </c>
      <c r="D56" s="85">
        <v>147</v>
      </c>
      <c r="E56" s="85">
        <v>150</v>
      </c>
      <c r="F56" s="85">
        <v>150</v>
      </c>
      <c r="G56" s="60">
        <v>250</v>
      </c>
    </row>
    <row r="57" spans="1:7" ht="14.4" customHeight="1">
      <c r="B57" s="46" t="s">
        <v>17</v>
      </c>
      <c r="C57" s="22" t="s">
        <v>10</v>
      </c>
      <c r="D57" s="84">
        <v>900</v>
      </c>
      <c r="E57" s="84">
        <v>268</v>
      </c>
      <c r="F57" s="84">
        <f>E57+300</f>
        <v>568</v>
      </c>
      <c r="G57" s="25">
        <v>800</v>
      </c>
    </row>
    <row r="58" spans="1:7" ht="14.4" customHeight="1">
      <c r="A58" s="54" t="s">
        <v>3</v>
      </c>
      <c r="B58" s="46">
        <v>44</v>
      </c>
      <c r="C58" s="22" t="s">
        <v>54</v>
      </c>
      <c r="D58" s="65">
        <f t="shared" ref="D58:F58" si="6">SUM(D54:D57)</f>
        <v>12150</v>
      </c>
      <c r="E58" s="65">
        <f t="shared" si="6"/>
        <v>11651</v>
      </c>
      <c r="F58" s="65">
        <f t="shared" si="6"/>
        <v>12151</v>
      </c>
      <c r="G58" s="65">
        <v>18370</v>
      </c>
    </row>
    <row r="59" spans="1:7">
      <c r="A59" s="54"/>
      <c r="B59" s="46"/>
      <c r="C59" s="22"/>
      <c r="D59" s="57"/>
      <c r="E59" s="57"/>
      <c r="F59" s="57"/>
      <c r="G59" s="57"/>
    </row>
    <row r="60" spans="1:7" ht="14.4" customHeight="1">
      <c r="A60" s="54"/>
      <c r="B60" s="46">
        <v>29</v>
      </c>
      <c r="C60" s="66" t="s">
        <v>33</v>
      </c>
      <c r="D60" s="57"/>
      <c r="E60" s="57"/>
      <c r="F60" s="53"/>
      <c r="G60" s="53"/>
    </row>
    <row r="61" spans="1:7" ht="27" customHeight="1">
      <c r="A61" s="54"/>
      <c r="B61" s="88" t="s">
        <v>34</v>
      </c>
      <c r="C61" s="67" t="s">
        <v>43</v>
      </c>
      <c r="D61" s="62">
        <v>157</v>
      </c>
      <c r="E61" s="53">
        <v>0</v>
      </c>
      <c r="F61" s="68">
        <v>0</v>
      </c>
      <c r="G61" s="53">
        <v>0</v>
      </c>
    </row>
    <row r="62" spans="1:7" ht="14.4" customHeight="1">
      <c r="A62" s="54" t="s">
        <v>3</v>
      </c>
      <c r="B62" s="46">
        <v>29</v>
      </c>
      <c r="C62" s="66" t="s">
        <v>33</v>
      </c>
      <c r="D62" s="65">
        <f t="shared" ref="D62:F62" si="7">SUM(D61:D61)</f>
        <v>157</v>
      </c>
      <c r="E62" s="49">
        <f t="shared" si="7"/>
        <v>0</v>
      </c>
      <c r="F62" s="49">
        <f t="shared" si="7"/>
        <v>0</v>
      </c>
      <c r="G62" s="49">
        <v>0</v>
      </c>
    </row>
    <row r="63" spans="1:7" ht="14.4" customHeight="1">
      <c r="A63" s="54" t="s">
        <v>3</v>
      </c>
      <c r="B63" s="64">
        <v>3.0000000000000001E-3</v>
      </c>
      <c r="C63" s="42" t="s">
        <v>18</v>
      </c>
      <c r="D63" s="60">
        <f t="shared" ref="D63:F63" si="8">D58+D51+D62</f>
        <v>18525</v>
      </c>
      <c r="E63" s="60">
        <f t="shared" si="8"/>
        <v>15651</v>
      </c>
      <c r="F63" s="60">
        <f t="shared" si="8"/>
        <v>16151</v>
      </c>
      <c r="G63" s="60">
        <v>24471</v>
      </c>
    </row>
    <row r="64" spans="1:7" ht="14.4" customHeight="1">
      <c r="A64" s="16" t="s">
        <v>3</v>
      </c>
      <c r="B64" s="69">
        <v>2070</v>
      </c>
      <c r="C64" s="70" t="s">
        <v>1</v>
      </c>
      <c r="D64" s="63">
        <f t="shared" ref="D64:F64" si="9">D63</f>
        <v>18525</v>
      </c>
      <c r="E64" s="63">
        <f t="shared" si="9"/>
        <v>15651</v>
      </c>
      <c r="F64" s="63">
        <f t="shared" si="9"/>
        <v>16151</v>
      </c>
      <c r="G64" s="63">
        <v>24471</v>
      </c>
    </row>
    <row r="65" spans="1:7" ht="14.4" customHeight="1">
      <c r="A65" s="71" t="s">
        <v>3</v>
      </c>
      <c r="B65" s="72"/>
      <c r="C65" s="73" t="s">
        <v>4</v>
      </c>
      <c r="D65" s="61">
        <f t="shared" ref="D65:F65" si="10">D64+D43</f>
        <v>130380</v>
      </c>
      <c r="E65" s="61">
        <f t="shared" si="10"/>
        <v>123116</v>
      </c>
      <c r="F65" s="61">
        <f t="shared" si="10"/>
        <v>197911</v>
      </c>
      <c r="G65" s="61">
        <v>234463</v>
      </c>
    </row>
    <row r="66" spans="1:7" ht="14.4" customHeight="1">
      <c r="A66" s="71" t="s">
        <v>3</v>
      </c>
      <c r="B66" s="72"/>
      <c r="C66" s="73" t="s">
        <v>19</v>
      </c>
      <c r="D66" s="61">
        <f t="shared" ref="D66:F66" si="11">D65</f>
        <v>130380</v>
      </c>
      <c r="E66" s="61">
        <f t="shared" si="11"/>
        <v>123116</v>
      </c>
      <c r="F66" s="61">
        <f t="shared" si="11"/>
        <v>197911</v>
      </c>
      <c r="G66" s="61">
        <v>234463</v>
      </c>
    </row>
    <row r="67" spans="1:7" ht="9.6" customHeight="1">
      <c r="A67" s="54"/>
      <c r="B67" s="44"/>
      <c r="C67" s="74"/>
      <c r="D67" s="63"/>
      <c r="E67" s="63"/>
      <c r="F67" s="63"/>
      <c r="G67" s="63"/>
    </row>
    <row r="68" spans="1:7">
      <c r="A68" s="54"/>
      <c r="B68" s="44"/>
      <c r="C68" s="74"/>
      <c r="D68" s="63"/>
      <c r="E68" s="63"/>
      <c r="F68" s="63"/>
      <c r="G68" s="63"/>
    </row>
    <row r="69" spans="1:7" ht="28.95" customHeight="1">
      <c r="A69" s="54" t="str">
        <f>A70</f>
        <v>Rec</v>
      </c>
      <c r="B69" s="46">
        <v>2052</v>
      </c>
      <c r="C69" s="75" t="s">
        <v>41</v>
      </c>
      <c r="D69" s="62">
        <v>17</v>
      </c>
      <c r="E69" s="76">
        <v>0</v>
      </c>
      <c r="F69" s="68">
        <v>0</v>
      </c>
      <c r="G69" s="68">
        <v>0</v>
      </c>
    </row>
    <row r="70" spans="1:7" ht="26.4">
      <c r="A70" s="77" t="s">
        <v>31</v>
      </c>
      <c r="B70" s="46">
        <v>2070</v>
      </c>
      <c r="C70" s="22" t="s">
        <v>40</v>
      </c>
      <c r="D70" s="68">
        <v>0</v>
      </c>
      <c r="E70" s="68">
        <v>0</v>
      </c>
      <c r="F70" s="68">
        <v>0</v>
      </c>
      <c r="G70" s="68">
        <v>0</v>
      </c>
    </row>
    <row r="71" spans="1:7">
      <c r="A71" s="54"/>
      <c r="B71" s="46"/>
      <c r="C71" s="78"/>
      <c r="D71" s="78"/>
      <c r="E71" s="78"/>
      <c r="F71" s="78"/>
      <c r="G71" s="78"/>
    </row>
    <row r="73" spans="1:7">
      <c r="E73" s="63"/>
    </row>
    <row r="75" spans="1:7">
      <c r="D75" s="63"/>
    </row>
    <row r="76" spans="1:7">
      <c r="E76" s="63"/>
      <c r="F76" s="63"/>
    </row>
    <row r="78" spans="1:7">
      <c r="C78" s="19"/>
      <c r="D78" s="79"/>
      <c r="E78" s="79"/>
      <c r="F78" s="79"/>
    </row>
    <row r="79" spans="1:7">
      <c r="C79" s="19"/>
      <c r="D79" s="89"/>
      <c r="E79" s="80"/>
      <c r="F79" s="80"/>
    </row>
    <row r="80" spans="1:7">
      <c r="C80" s="19"/>
    </row>
    <row r="81" spans="3:3">
      <c r="C81" s="19"/>
    </row>
    <row r="82" spans="3:3">
      <c r="C82" s="19"/>
    </row>
    <row r="83" spans="3:3">
      <c r="C83" s="19"/>
    </row>
    <row r="84" spans="3:3">
      <c r="C84" s="19"/>
    </row>
    <row r="85" spans="3:3">
      <c r="C85" s="19"/>
    </row>
    <row r="86" spans="3:3">
      <c r="C86" s="19"/>
    </row>
    <row r="87" spans="3:3">
      <c r="C87" s="19"/>
    </row>
    <row r="88" spans="3:3">
      <c r="C88" s="19"/>
    </row>
    <row r="89" spans="3:3">
      <c r="C89" s="19"/>
    </row>
  </sheetData>
  <autoFilter ref="A16:G72">
    <filterColumn colId="2"/>
  </autoFilter>
  <mergeCells count="1">
    <mergeCell ref="B15:C15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32" orientation="portrait" blackAndWhite="1" useFirstPageNumber="1" r:id="rId1"/>
  <headerFooter alignWithMargins="0">
    <oddHeader xml:space="preserve">&amp;C   </oddHeader>
    <oddFooter>&amp;C&amp;"Times New Roman,Bold"  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dem28</vt:lpstr>
      <vt:lpstr>Sheet1</vt:lpstr>
      <vt:lpstr>Sheet2</vt:lpstr>
      <vt:lpstr>Sheet3</vt:lpstr>
      <vt:lpstr>DOPrevenue</vt:lpstr>
      <vt:lpstr>'dem28'!oas</vt:lpstr>
      <vt:lpstr>'dem28'!oasrec</vt:lpstr>
      <vt:lpstr>'dem28'!Print_Area</vt:lpstr>
      <vt:lpstr>'dem28'!Print_Titles</vt:lpstr>
      <vt:lpstr>'dem28'!revise</vt:lpstr>
      <vt:lpstr>'dem28'!sgs</vt:lpstr>
      <vt:lpstr>'dem28'!Voted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2020-03-17T10:59:47Z</cp:lastPrinted>
  <dcterms:created xsi:type="dcterms:W3CDTF">2004-06-02T16:22:42Z</dcterms:created>
  <dcterms:modified xsi:type="dcterms:W3CDTF">2020-03-26T09:30:49Z</dcterms:modified>
</cp:coreProperties>
</file>