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33" sheetId="4" r:id="rId1"/>
  </sheets>
  <definedNames>
    <definedName name="_xlnm._FilterDatabase" localSheetId="0" hidden="1">'dem33'!$A$19:$G$241</definedName>
    <definedName name="_Regression_Int" localSheetId="0" hidden="1">1</definedName>
    <definedName name="housing" localSheetId="0">'dem33'!$D$143:$G$143</definedName>
    <definedName name="np" localSheetId="0">'dem33'!#REF!</definedName>
    <definedName name="_xlnm.Print_Area" localSheetId="0">'dem33'!$A$1:$G$241</definedName>
    <definedName name="_xlnm.Print_Titles" localSheetId="0">'dem33'!$16:$19</definedName>
    <definedName name="pw" localSheetId="0">'dem33'!$D$44:$G$44</definedName>
    <definedName name="revise" localSheetId="0">'dem33'!$D$257:$F$257</definedName>
    <definedName name="summary" localSheetId="0">'dem33'!$D$246:$F$246</definedName>
    <definedName name="Voted" localSheetId="0">'dem33'!$D$13:$F$13</definedName>
    <definedName name="water" localSheetId="0">'dem33'!$D$118:$G$118</definedName>
    <definedName name="watercap" localSheetId="0">'dem33'!$D$237:$G$237</definedName>
    <definedName name="Z_239EE218_578E_4317_BEED_14D5D7089E27_.wvu.Cols" localSheetId="0" hidden="1">'dem33'!#REF!</definedName>
    <definedName name="Z_239EE218_578E_4317_BEED_14D5D7089E27_.wvu.FilterData" localSheetId="0" hidden="1">'dem33'!$A$1:$G$237</definedName>
    <definedName name="Z_239EE218_578E_4317_BEED_14D5D7089E27_.wvu.PrintArea" localSheetId="0" hidden="1">'dem33'!$B$1:$G$239</definedName>
    <definedName name="Z_239EE218_578E_4317_BEED_14D5D7089E27_.wvu.PrintTitles" localSheetId="0" hidden="1">'dem33'!$16:$19</definedName>
    <definedName name="Z_302A3EA3_AE96_11D5_A646_0050BA3D7AFD_.wvu.Cols" localSheetId="0" hidden="1">'dem33'!#REF!</definedName>
    <definedName name="Z_302A3EA3_AE96_11D5_A646_0050BA3D7AFD_.wvu.FilterData" localSheetId="0" hidden="1">'dem33'!$A$1:$G$237</definedName>
    <definedName name="Z_302A3EA3_AE96_11D5_A646_0050BA3D7AFD_.wvu.PrintArea" localSheetId="0" hidden="1">'dem33'!$B$1:$G$239</definedName>
    <definedName name="Z_302A3EA3_AE96_11D5_A646_0050BA3D7AFD_.wvu.PrintTitles" localSheetId="0" hidden="1">'dem33'!$16:$19</definedName>
    <definedName name="Z_36DBA021_0ECB_11D4_8064_004005726899_.wvu.Cols" localSheetId="0" hidden="1">'dem33'!#REF!</definedName>
    <definedName name="Z_36DBA021_0ECB_11D4_8064_004005726899_.wvu.FilterData" localSheetId="0" hidden="1">'dem33'!$C$20:$C$222</definedName>
    <definedName name="Z_36DBA021_0ECB_11D4_8064_004005726899_.wvu.PrintArea" localSheetId="0" hidden="1">'dem33'!$A$1:$G$222</definedName>
    <definedName name="Z_36DBA021_0ECB_11D4_8064_004005726899_.wvu.PrintTitles" localSheetId="0" hidden="1">'dem33'!$16:$19</definedName>
    <definedName name="Z_93EBE921_AE91_11D5_8685_004005726899_.wvu.Cols" localSheetId="0" hidden="1">'dem33'!#REF!</definedName>
    <definedName name="Z_93EBE921_AE91_11D5_8685_004005726899_.wvu.FilterData" localSheetId="0" hidden="1">'dem33'!$C$20:$C$222</definedName>
    <definedName name="Z_93EBE921_AE91_11D5_8685_004005726899_.wvu.PrintArea" localSheetId="0" hidden="1">'dem33'!$A$1:$G$222</definedName>
    <definedName name="Z_93EBE921_AE91_11D5_8685_004005726899_.wvu.PrintTitles" localSheetId="0" hidden="1">'dem33'!$16:$19</definedName>
    <definedName name="Z_94DA79C1_0FDE_11D5_9579_000021DAEEA2_.wvu.Cols" localSheetId="0" hidden="1">'dem33'!#REF!</definedName>
    <definedName name="Z_94DA79C1_0FDE_11D5_9579_000021DAEEA2_.wvu.FilterData" localSheetId="0" hidden="1">'dem33'!$C$20:$C$222</definedName>
    <definedName name="Z_94DA79C1_0FDE_11D5_9579_000021DAEEA2_.wvu.PrintArea" localSheetId="0" hidden="1">'dem33'!$A$1:$G$222</definedName>
    <definedName name="Z_94DA79C1_0FDE_11D5_9579_000021DAEEA2_.wvu.PrintTitles" localSheetId="0" hidden="1">'dem33'!$16:$19</definedName>
    <definedName name="Z_B4CB097F_161F_11D5_8064_004005726899_.wvu.FilterData" localSheetId="0" hidden="1">'dem33'!$C$20:$C$222</definedName>
    <definedName name="Z_B4CB0981_161F_11D5_8064_004005726899_.wvu.FilterData" localSheetId="0" hidden="1">'dem33'!$C$20:$C$222</definedName>
    <definedName name="Z_B4CB099B_161F_11D5_8064_004005726899_.wvu.FilterData" localSheetId="0" hidden="1">'dem33'!$C$20:$C$222</definedName>
    <definedName name="Z_C868F8C3_16D7_11D5_A68D_81D6213F5331_.wvu.Cols" localSheetId="0" hidden="1">'dem33'!#REF!</definedName>
    <definedName name="Z_C868F8C3_16D7_11D5_A68D_81D6213F5331_.wvu.FilterData" localSheetId="0" hidden="1">'dem33'!$C$20:$C$222</definedName>
    <definedName name="Z_C868F8C3_16D7_11D5_A68D_81D6213F5331_.wvu.PrintArea" localSheetId="0" hidden="1">'dem33'!$A$1:$G$222</definedName>
    <definedName name="Z_C868F8C3_16D7_11D5_A68D_81D6213F5331_.wvu.PrintTitles" localSheetId="0" hidden="1">'dem33'!$16:$19</definedName>
    <definedName name="Z_E5DF37BD_125C_11D5_8DC4_D0F5D88B3549_.wvu.Cols" localSheetId="0" hidden="1">'dem33'!#REF!</definedName>
    <definedName name="Z_E5DF37BD_125C_11D5_8DC4_D0F5D88B3549_.wvu.FilterData" localSheetId="0" hidden="1">'dem33'!$C$20:$C$222</definedName>
    <definedName name="Z_E5DF37BD_125C_11D5_8DC4_D0F5D88B3549_.wvu.PrintArea" localSheetId="0" hidden="1">'dem33'!$A$1:$G$222</definedName>
    <definedName name="Z_E5DF37BD_125C_11D5_8DC4_D0F5D88B3549_.wvu.PrintTitles" localSheetId="0" hidden="1">'dem33'!$16:$19</definedName>
    <definedName name="Z_F8ADACC1_164E_11D6_B603_000021DAEEA2_.wvu.Cols" localSheetId="0" hidden="1">'dem33'!#REF!</definedName>
    <definedName name="Z_F8ADACC1_164E_11D6_B603_000021DAEEA2_.wvu.FilterData" localSheetId="0" hidden="1">'dem33'!$C$20:$C$222</definedName>
    <definedName name="Z_F8ADACC1_164E_11D6_B603_000021DAEEA2_.wvu.PrintArea" localSheetId="0" hidden="1">'dem33'!$A$1:$G$222</definedName>
    <definedName name="Z_F8ADACC1_164E_11D6_B603_000021DAEEA2_.wvu.PrintTitles" localSheetId="0" hidden="1">'dem33'!$16:$19</definedName>
  </definedNames>
  <calcPr calcId="125725"/>
</workbook>
</file>

<file path=xl/calcChain.xml><?xml version="1.0" encoding="utf-8"?>
<calcChain xmlns="http://schemas.openxmlformats.org/spreadsheetml/2006/main">
  <c r="E203" i="4"/>
  <c r="F203"/>
  <c r="D203"/>
  <c r="D188"/>
  <c r="E188"/>
  <c r="F188"/>
  <c r="D171" l="1"/>
  <c r="E171"/>
  <c r="D225"/>
  <c r="E225"/>
  <c r="E234"/>
  <c r="F234"/>
  <c r="D234"/>
  <c r="E210"/>
  <c r="F210"/>
  <c r="D210"/>
  <c r="D235" l="1"/>
  <c r="E235"/>
  <c r="D153" l="1"/>
  <c r="D161"/>
  <c r="F178"/>
  <c r="E178"/>
  <c r="D178"/>
  <c r="F225" l="1"/>
  <c r="F235" s="1"/>
  <c r="E236" l="1"/>
  <c r="F236"/>
  <c r="D236"/>
  <c r="F217"/>
  <c r="F218" s="1"/>
  <c r="E217"/>
  <c r="E218" s="1"/>
  <c r="D217"/>
  <c r="D218" s="1"/>
  <c r="F171"/>
  <c r="F161"/>
  <c r="E161"/>
  <c r="F157"/>
  <c r="E157"/>
  <c r="D157"/>
  <c r="D211" s="1"/>
  <c r="F153"/>
  <c r="E153"/>
  <c r="F140"/>
  <c r="E140"/>
  <c r="D140"/>
  <c r="F126"/>
  <c r="E126"/>
  <c r="D126"/>
  <c r="F115"/>
  <c r="F116" s="1"/>
  <c r="F117" s="1"/>
  <c r="E115"/>
  <c r="E116" s="1"/>
  <c r="E117" s="1"/>
  <c r="D115"/>
  <c r="D116" s="1"/>
  <c r="D117" s="1"/>
  <c r="F104"/>
  <c r="E104"/>
  <c r="D104"/>
  <c r="F98"/>
  <c r="E98"/>
  <c r="D98"/>
  <c r="F94"/>
  <c r="E94"/>
  <c r="D94"/>
  <c r="F88"/>
  <c r="E88"/>
  <c r="D88"/>
  <c r="F78"/>
  <c r="E78"/>
  <c r="D78"/>
  <c r="F72"/>
  <c r="E72"/>
  <c r="D72"/>
  <c r="F65"/>
  <c r="E65"/>
  <c r="D65"/>
  <c r="F59"/>
  <c r="E59"/>
  <c r="D59"/>
  <c r="F41"/>
  <c r="E41"/>
  <c r="D41"/>
  <c r="F27"/>
  <c r="E27"/>
  <c r="D27"/>
  <c r="E211" l="1"/>
  <c r="F211"/>
  <c r="F219" s="1"/>
  <c r="F237" s="1"/>
  <c r="F238" s="1"/>
  <c r="E141"/>
  <c r="E142" s="1"/>
  <c r="E143" s="1"/>
  <c r="F141"/>
  <c r="F142" s="1"/>
  <c r="F143" s="1"/>
  <c r="F42"/>
  <c r="F43" s="1"/>
  <c r="F44" s="1"/>
  <c r="E42"/>
  <c r="E43" s="1"/>
  <c r="E44" s="1"/>
  <c r="F79"/>
  <c r="F80" s="1"/>
  <c r="E79"/>
  <c r="E80" s="1"/>
  <c r="F105"/>
  <c r="F106" s="1"/>
  <c r="E105"/>
  <c r="E106" s="1"/>
  <c r="D219"/>
  <c r="D237" s="1"/>
  <c r="D238" s="1"/>
  <c r="D141"/>
  <c r="D142" s="1"/>
  <c r="D143" s="1"/>
  <c r="D105"/>
  <c r="D106" s="1"/>
  <c r="D79"/>
  <c r="D80" s="1"/>
  <c r="D42"/>
  <c r="D43" s="1"/>
  <c r="D44" s="1"/>
  <c r="E219"/>
  <c r="E237" s="1"/>
  <c r="E238" s="1"/>
  <c r="E107" l="1"/>
  <c r="E118" s="1"/>
  <c r="E144" s="1"/>
  <c r="E239" s="1"/>
  <c r="F107"/>
  <c r="F118" s="1"/>
  <c r="F144" s="1"/>
  <c r="F239" s="1"/>
  <c r="D107"/>
  <c r="D118" s="1"/>
  <c r="D144" s="1"/>
  <c r="D239" s="1"/>
  <c r="D13" l="1"/>
  <c r="E13"/>
  <c r="F13" l="1"/>
</calcChain>
</file>

<file path=xl/sharedStrings.xml><?xml version="1.0" encoding="utf-8"?>
<sst xmlns="http://schemas.openxmlformats.org/spreadsheetml/2006/main" count="364" uniqueCount="221">
  <si>
    <t>Public Works</t>
  </si>
  <si>
    <t>Water Supply &amp; Sanitation</t>
  </si>
  <si>
    <t>Housing</t>
  </si>
  <si>
    <t>Capital Outlay on Water Supply &amp; Sanitation</t>
  </si>
  <si>
    <t>Voted</t>
  </si>
  <si>
    <t>Major /Sub-Major/Minor/Sub/Detailed Heads</t>
  </si>
  <si>
    <t>Total</t>
  </si>
  <si>
    <t>REVENUE SECTION</t>
  </si>
  <si>
    <t>M.H.</t>
  </si>
  <si>
    <t>Office Building</t>
  </si>
  <si>
    <t>Maintenance and Repairs</t>
  </si>
  <si>
    <t>P.H.E Department</t>
  </si>
  <si>
    <t>East District</t>
  </si>
  <si>
    <t>West District</t>
  </si>
  <si>
    <t>South District</t>
  </si>
  <si>
    <t>Head Office Establishment</t>
  </si>
  <si>
    <t>34.44.01</t>
  </si>
  <si>
    <t>34.44.02</t>
  </si>
  <si>
    <t>34.44.11</t>
  </si>
  <si>
    <t>Travel Expenses</t>
  </si>
  <si>
    <t>34.44.13</t>
  </si>
  <si>
    <t>Office Expenses</t>
  </si>
  <si>
    <t>34.44.26</t>
  </si>
  <si>
    <t>Advertisement and Publicity</t>
  </si>
  <si>
    <t>34.44.51</t>
  </si>
  <si>
    <t>Motor Vehicles</t>
  </si>
  <si>
    <t>34.53.01</t>
  </si>
  <si>
    <t>34.53.11</t>
  </si>
  <si>
    <t>34.53.13</t>
  </si>
  <si>
    <t>34.56.01</t>
  </si>
  <si>
    <t>34.56.11</t>
  </si>
  <si>
    <t>34.56.13</t>
  </si>
  <si>
    <t>Direction and Administration</t>
  </si>
  <si>
    <t>Urban Water Supply Programmes</t>
  </si>
  <si>
    <t>60.45.72</t>
  </si>
  <si>
    <t>Maintenance of Water Supply Schemes</t>
  </si>
  <si>
    <t>60.46.72</t>
  </si>
  <si>
    <t>60.48.72</t>
  </si>
  <si>
    <t>Water Supply</t>
  </si>
  <si>
    <t>CAPITAL SECTION</t>
  </si>
  <si>
    <t>Urban Water Supply</t>
  </si>
  <si>
    <t>Rural Water Supply</t>
  </si>
  <si>
    <t>Sewerage and Sanitation</t>
  </si>
  <si>
    <t>Sewerage Services</t>
  </si>
  <si>
    <t>Other Water Supply Scheme</t>
  </si>
  <si>
    <t>Pakyong Water Supply Schemes (East)</t>
  </si>
  <si>
    <t>70.00.72</t>
  </si>
  <si>
    <t>Maintenance of Sanitary Installation in Government building under East District</t>
  </si>
  <si>
    <t>91</t>
  </si>
  <si>
    <t>92</t>
  </si>
  <si>
    <t>93</t>
  </si>
  <si>
    <t>94</t>
  </si>
  <si>
    <t>WorkCharged Establishment</t>
  </si>
  <si>
    <t>Wages</t>
  </si>
  <si>
    <t>60.91.02</t>
  </si>
  <si>
    <t>Other Maintenance Expenditure</t>
  </si>
  <si>
    <t>Supplies and Materials</t>
  </si>
  <si>
    <t>61.91.21</t>
  </si>
  <si>
    <t>61.92.21</t>
  </si>
  <si>
    <t>61.93.21</t>
  </si>
  <si>
    <t>61.94.21</t>
  </si>
  <si>
    <t>Maintenance of Sanitary Installation in Govt. Quarters under East District</t>
  </si>
  <si>
    <t>Maintenance of Sanitary Installation in Govt. Quarters under West District</t>
  </si>
  <si>
    <t>Maintenance of Sanitary Installation in Govt. Quarters under North District</t>
  </si>
  <si>
    <t>Maintenance of Sanitary Installation in Govt. Quarters under South District</t>
  </si>
  <si>
    <t>60.85.02</t>
  </si>
  <si>
    <t>61.85.21</t>
  </si>
  <si>
    <t>61.86.21</t>
  </si>
  <si>
    <t>61.87.21</t>
  </si>
  <si>
    <t>61.88.21</t>
  </si>
  <si>
    <t>II. Details of the estimates and the heads under which this grant will be accounted for:</t>
  </si>
  <si>
    <t>Revenue</t>
  </si>
  <si>
    <t>Capital</t>
  </si>
  <si>
    <t>Gangtok Water Supply Schemes (East)</t>
  </si>
  <si>
    <t>60.45.77</t>
  </si>
  <si>
    <t>Water Supply Schemes in  East District</t>
  </si>
  <si>
    <t>60.46.76</t>
  </si>
  <si>
    <t>Water Supply Schemes in  West District</t>
  </si>
  <si>
    <t>60.48.75</t>
  </si>
  <si>
    <t>Water Supply Schemes in South District</t>
  </si>
  <si>
    <t>A - General Services (d) Administrative Services</t>
  </si>
  <si>
    <t>B - Capital Accounts of Social Services</t>
  </si>
  <si>
    <t>(c) Water  Supply, Sanitation, Housing &amp; Urban Development</t>
  </si>
  <si>
    <t>Salaries</t>
  </si>
  <si>
    <t>DEMAND NO. 33</t>
  </si>
  <si>
    <t>(c) Water Supply, Sanitation, Housing &amp; Urban Development</t>
  </si>
  <si>
    <t>B - Social Services</t>
  </si>
  <si>
    <t>Maintenance of Sanitary Installation in Government Building under West District</t>
  </si>
  <si>
    <t>Maintenance of Sanitary Installation in Government Building under South District</t>
  </si>
  <si>
    <t>Maintenance of Sanitary Installation in Government Building under North District</t>
  </si>
  <si>
    <t>Work Charged Establishment</t>
  </si>
  <si>
    <t>P.H.E. Department</t>
  </si>
  <si>
    <t>63.00.72</t>
  </si>
  <si>
    <t>Water Supply Scheme for Soreng in West Sikkim</t>
  </si>
  <si>
    <t>70.00.71</t>
  </si>
  <si>
    <t>State Share of Central Schemes</t>
  </si>
  <si>
    <t>Water Supply Scheme for Melli Bazaar in South Sikkim (NLCPR)</t>
  </si>
  <si>
    <t>72.00.71</t>
  </si>
  <si>
    <t>73.00.71</t>
  </si>
  <si>
    <t>Water Distribution Network for Singtam Town in East Sikkim (NLCPR)</t>
  </si>
  <si>
    <t>Construction of Pakyong Water Supply Scheme (NLCPR)</t>
  </si>
  <si>
    <t>Water Supply Scheme for West District</t>
  </si>
  <si>
    <t>Water Supply Scheme for South District</t>
  </si>
  <si>
    <t>Water Supply Scheme for East District</t>
  </si>
  <si>
    <t>(In Thousands of Rupees)</t>
  </si>
  <si>
    <t>Augmentation of Dentam Water Supply Scheme Phase I (NEC)</t>
  </si>
  <si>
    <t>Augmentation of Dentam Water Supply Scheme Phase II (NEC)</t>
  </si>
  <si>
    <t>74.00.72</t>
  </si>
  <si>
    <t>74.00.73</t>
  </si>
  <si>
    <t>34.48.74</t>
  </si>
  <si>
    <t>General Pool Accommodation</t>
  </si>
  <si>
    <t>Augmentation of Water Supply Scheme of newly created Jorethang Nagar Panchayat (NLCPR)</t>
  </si>
  <si>
    <t>60.00.84</t>
  </si>
  <si>
    <t xml:space="preserve">Land Compensation </t>
  </si>
  <si>
    <t>IT System for Water Supply Management (NEC)</t>
  </si>
  <si>
    <t>34.44.71</t>
  </si>
  <si>
    <t>Augmentation of Water Supply for Makha Bazar in East Sikkim (NEC)</t>
  </si>
  <si>
    <t>73.00.75</t>
  </si>
  <si>
    <t>Geyzing Division</t>
  </si>
  <si>
    <t>Namchi Division</t>
  </si>
  <si>
    <t>Schemes Financed by NABARD</t>
  </si>
  <si>
    <t>72.00.73</t>
  </si>
  <si>
    <t>Construction of Water Supply Scheme at Majhitar, South Sikkim (NEC)</t>
  </si>
  <si>
    <t>70.00.99</t>
  </si>
  <si>
    <t>71.00.74</t>
  </si>
  <si>
    <t>71.00.75</t>
  </si>
  <si>
    <t>Augmentation of Sombaria Water Supply Scheme in West Sikkim</t>
  </si>
  <si>
    <t>Augmentation of Legship Water Supply Scheme in West Sikkim</t>
  </si>
  <si>
    <t>Augmentation of Namchi  Water Supply Scheme in South Sikkim (NLCPR)</t>
  </si>
  <si>
    <t>72.00.74</t>
  </si>
  <si>
    <t>Augmentation of Namthang water supply scheme at South Sikkim ( NEC)</t>
  </si>
  <si>
    <t>72.00.75</t>
  </si>
  <si>
    <t>Providing water supply scheme to Central University at Yangang South Sikkim (NLCPR)</t>
  </si>
  <si>
    <t>60.45.73</t>
  </si>
  <si>
    <t>72.00.53</t>
  </si>
  <si>
    <t>Major works</t>
  </si>
  <si>
    <t>73.00.53</t>
  </si>
  <si>
    <t>62.00.72</t>
  </si>
  <si>
    <t>62.00.73</t>
  </si>
  <si>
    <t>Rec</t>
  </si>
  <si>
    <t>National River Conservation Programme (NRCP)</t>
  </si>
  <si>
    <t>62.00.75</t>
  </si>
  <si>
    <t>Sewerage Line and STP for Western Zone Gangtok (Central Share)</t>
  </si>
  <si>
    <t>Maintenance of Sewerage &amp; Drainage System</t>
  </si>
  <si>
    <t>Water Supply &amp; Sanitation ,01.911- Deduct Recoveries of overpayment</t>
  </si>
  <si>
    <t>Mangan Division</t>
  </si>
  <si>
    <t>North District</t>
  </si>
  <si>
    <t>34.54.01</t>
  </si>
  <si>
    <t>34.54.11</t>
  </si>
  <si>
    <t>34.54.13</t>
  </si>
  <si>
    <t>47</t>
  </si>
  <si>
    <t>60.47.72</t>
  </si>
  <si>
    <t>34.44.42</t>
  </si>
  <si>
    <t>60.00.77</t>
  </si>
  <si>
    <t>Augmentation of Greater Rangpo Water Supply Scheme (NLCPR)</t>
  </si>
  <si>
    <t>73.00.77</t>
  </si>
  <si>
    <t>Construction of quarter at 2nd Mile Selep Rateychu trunk mains for quarter Gangtok Water Supply Scheme</t>
  </si>
  <si>
    <t>74.00.75</t>
  </si>
  <si>
    <t>70.00.82</t>
  </si>
  <si>
    <t>State Share for NABARD</t>
  </si>
  <si>
    <t>70.00.74</t>
  </si>
  <si>
    <t>State Share of AMRUT</t>
  </si>
  <si>
    <t>70.00.83</t>
  </si>
  <si>
    <t xml:space="preserve">Lump sum provision for revision of Pay &amp; Allowances </t>
  </si>
  <si>
    <t>2019-20</t>
  </si>
  <si>
    <t>60.45.02</t>
  </si>
  <si>
    <t>60.46.02</t>
  </si>
  <si>
    <t>60.48.02</t>
  </si>
  <si>
    <t>Namchi Water Supply Schemes (South)</t>
  </si>
  <si>
    <t>61.00.73</t>
  </si>
  <si>
    <t>Water Supply Scheme of Namchi Town, Phase II (NEC)</t>
  </si>
  <si>
    <t>62.00.76</t>
  </si>
  <si>
    <t>34.54.02</t>
  </si>
  <si>
    <t>New Water Supply Schemes</t>
  </si>
  <si>
    <t xml:space="preserve"> PUBLIC HEALTH ENGINEERING</t>
  </si>
  <si>
    <t>2018-19</t>
  </si>
  <si>
    <t>70.00.87</t>
  </si>
  <si>
    <t>Upgradation &amp; Modernisation of RWT Lines and WTP for greater Gangtok water supply scheme-State Share</t>
  </si>
  <si>
    <t>71.00.71</t>
  </si>
  <si>
    <t xml:space="preserve">Water Supply Scheme for Soreng in West Skkim </t>
  </si>
  <si>
    <t>71.00.72</t>
  </si>
  <si>
    <t>72.00.76</t>
  </si>
  <si>
    <t>Providing water supply scheme to Central University at Yangang South Sikkim (NLCPR)-State Share</t>
  </si>
  <si>
    <t>61.00.72</t>
  </si>
  <si>
    <t xml:space="preserve">Total </t>
  </si>
  <si>
    <t>Land Compensation</t>
  </si>
  <si>
    <t>74.00.76</t>
  </si>
  <si>
    <t>62.00.77</t>
  </si>
  <si>
    <t>Major Works</t>
  </si>
  <si>
    <t>73.00.78</t>
  </si>
  <si>
    <t>73.00.79</t>
  </si>
  <si>
    <t>Restoration of Sewer Main at Bhanu Gram below Norkhil Hotel</t>
  </si>
  <si>
    <t>Improvement and restoration of supply lines from Sudam Khola to Rongli Bazar</t>
  </si>
  <si>
    <t>73.00.80</t>
  </si>
  <si>
    <t>73.00.81</t>
  </si>
  <si>
    <t>Shifting of Water Supply lines from Construction site of Gyan Mandir</t>
  </si>
  <si>
    <t>73.00.82</t>
  </si>
  <si>
    <t>73.00.83</t>
  </si>
  <si>
    <t>73.00.84</t>
  </si>
  <si>
    <t>Providing dedicated Water Supply line to AIS Colony at Lumsey</t>
  </si>
  <si>
    <t>Immediate raising of RCC Manhole Chambers in and around Gangtok from Hospital Dara to Ranipool and from IBP Junction to Tashi View Point</t>
  </si>
  <si>
    <t>Sanitary installation at VIP Bunglow</t>
  </si>
  <si>
    <t>72.00.77</t>
  </si>
  <si>
    <t>62.00.78</t>
  </si>
  <si>
    <t xml:space="preserve">Pollution Abatement of River Rani Chu (through Roro Chu) at Gangtok (Zone III-NRCP State Share) </t>
  </si>
  <si>
    <t>73.00.85</t>
  </si>
  <si>
    <t>Rehabilitation of Sewer Line from Zero Point (DHH) to Development Area</t>
  </si>
  <si>
    <t>Actuals</t>
  </si>
  <si>
    <t>Budget 
Estimate</t>
  </si>
  <si>
    <t>Revised 
Estimate</t>
  </si>
  <si>
    <t xml:space="preserve">                                             2020-21</t>
  </si>
  <si>
    <t>I. Estimate of the amount required in the year ending 31st March, 2021 to defray the charges in respect of Public Health Engineering</t>
  </si>
  <si>
    <t xml:space="preserve">Water Supply Scheme for Chakung in West Sikkim </t>
  </si>
  <si>
    <t>Schemes under 10% Lumpsum Provision for NE States including Sikkim 
(Central Share)</t>
  </si>
  <si>
    <t>Realignment of GI Pipes along Adampool to Paley Source to Ranipool</t>
  </si>
  <si>
    <t xml:space="preserve">Drainage and Sewerage System </t>
  </si>
  <si>
    <t>Laying of Sewer Sub Main Line above Gas Godown, Lumsey</t>
  </si>
  <si>
    <t>Pollution Abatement of River Rani Chu (through Roro Chu) at Gangtok (Zone II) in Sikkim under (NRCP) 
(Central Share)</t>
  </si>
  <si>
    <t>Pollution Abatement of River Rani Chu (through Roro Chu) at Gangtok (Zone IV) in Sikkim under (NRCP) (Central Share)</t>
  </si>
  <si>
    <t>Pollution Abatement of River Rani Chu (through Roro Chu) at Gangtok (Zone III) in Sikkim under (NRCP) (Central Share)</t>
  </si>
  <si>
    <t>Augmentation of Namthang water supply scheme at South Sikkim 
(State Share of NEC)</t>
  </si>
</sst>
</file>

<file path=xl/styles.xml><?xml version="1.0" encoding="utf-8"?>
<styleSheet xmlns="http://schemas.openxmlformats.org/spreadsheetml/2006/main">
  <numFmts count="5">
    <numFmt numFmtId="164" formatCode="_ * #,##0.00_ ;_ * \-#,##0.00_ ;_ * &quot;-&quot;??_ ;_ @_ "/>
    <numFmt numFmtId="165" formatCode="00#"/>
    <numFmt numFmtId="166" formatCode="0#"/>
    <numFmt numFmtId="167" formatCode="00000#"/>
    <numFmt numFmtId="168" formatCode="00.00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30">
    <xf numFmtId="0" fontId="0" fillId="0" borderId="0" xfId="0"/>
    <xf numFmtId="164" fontId="3" fillId="0" borderId="0" xfId="1" applyFont="1" applyFill="1" applyBorder="1" applyAlignment="1" applyProtection="1">
      <alignment horizontal="right" wrapText="1"/>
    </xf>
    <xf numFmtId="0" fontId="3" fillId="0" borderId="2" xfId="8" applyFont="1" applyFill="1" applyBorder="1" applyAlignment="1" applyProtection="1">
      <alignment horizontal="left" vertical="top" wrapText="1"/>
    </xf>
    <xf numFmtId="0" fontId="3" fillId="0" borderId="2" xfId="8" applyFont="1" applyFill="1" applyBorder="1" applyAlignment="1" applyProtection="1">
      <alignment horizontal="right" vertical="top" wrapText="1"/>
    </xf>
    <xf numFmtId="0" fontId="3" fillId="0" borderId="0" xfId="7" applyFont="1" applyFill="1" applyBorder="1" applyAlignment="1" applyProtection="1">
      <alignment horizontal="left" vertical="top"/>
    </xf>
    <xf numFmtId="0" fontId="3" fillId="0" borderId="2" xfId="7" applyNumberFormat="1" applyFont="1" applyFill="1" applyBorder="1" applyAlignment="1" applyProtection="1">
      <alignment horizontal="right"/>
    </xf>
    <xf numFmtId="0" fontId="3" fillId="0" borderId="2" xfId="7" applyNumberFormat="1" applyFont="1" applyFill="1" applyBorder="1" applyAlignment="1" applyProtection="1">
      <alignment horizontal="right" vertical="top" wrapText="1"/>
    </xf>
    <xf numFmtId="0" fontId="3" fillId="0" borderId="0" xfId="8" applyFont="1" applyFill="1" applyProtection="1"/>
    <xf numFmtId="0" fontId="3" fillId="0" borderId="0" xfId="8" applyFont="1" applyFill="1" applyBorder="1" applyAlignment="1" applyProtection="1">
      <alignment horizontal="left" vertical="top" wrapText="1"/>
    </xf>
    <xf numFmtId="0" fontId="3" fillId="0" borderId="0" xfId="7" applyNumberFormat="1" applyFont="1" applyFill="1" applyBorder="1" applyAlignment="1" applyProtection="1">
      <alignment horizontal="right" vertical="center"/>
    </xf>
    <xf numFmtId="0" fontId="3" fillId="0" borderId="0" xfId="7" applyNumberFormat="1" applyFont="1" applyFill="1" applyBorder="1" applyAlignment="1" applyProtection="1">
      <alignment horizontal="right"/>
    </xf>
    <xf numFmtId="0" fontId="3" fillId="0" borderId="0" xfId="8" applyFont="1" applyFill="1" applyAlignment="1" applyProtection="1">
      <alignment horizontal="right" vertical="center"/>
    </xf>
    <xf numFmtId="0" fontId="3" fillId="0" borderId="1" xfId="8" applyFont="1" applyFill="1" applyBorder="1" applyAlignment="1" applyProtection="1">
      <alignment horizontal="left" vertical="top" wrapText="1"/>
    </xf>
    <xf numFmtId="0" fontId="3" fillId="0" borderId="1" xfId="8" applyFont="1" applyFill="1" applyBorder="1" applyAlignment="1" applyProtection="1">
      <alignment horizontal="right" vertical="top" wrapText="1"/>
    </xf>
    <xf numFmtId="0" fontId="3" fillId="0" borderId="1" xfId="7" applyFont="1" applyFill="1" applyBorder="1" applyAlignment="1" applyProtection="1">
      <alignment horizontal="left"/>
    </xf>
    <xf numFmtId="0" fontId="3" fillId="0" borderId="1" xfId="7" applyNumberFormat="1" applyFont="1" applyFill="1" applyBorder="1" applyAlignment="1" applyProtection="1">
      <alignment horizontal="right"/>
    </xf>
    <xf numFmtId="0" fontId="3" fillId="0" borderId="1" xfId="7" applyNumberFormat="1" applyFont="1" applyFill="1" applyBorder="1" applyAlignment="1" applyProtection="1">
      <alignment vertical="center" wrapText="1"/>
    </xf>
    <xf numFmtId="0" fontId="3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right" vertical="top" wrapText="1"/>
    </xf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center"/>
    </xf>
    <xf numFmtId="0" fontId="3" fillId="0" borderId="0" xfId="2" applyFont="1" applyFill="1"/>
    <xf numFmtId="0" fontId="3" fillId="0" borderId="0" xfId="2" applyNumberFormat="1" applyFont="1" applyFill="1" applyAlignment="1">
      <alignment horizontal="right"/>
    </xf>
    <xf numFmtId="0" fontId="3" fillId="0" borderId="0" xfId="2" applyFont="1" applyFill="1" applyAlignment="1">
      <alignment horizontal="left" vertical="top" wrapText="1"/>
    </xf>
    <xf numFmtId="0" fontId="3" fillId="0" borderId="0" xfId="2" applyFont="1" applyFill="1" applyAlignment="1">
      <alignment horizontal="right" vertical="top" wrapText="1"/>
    </xf>
    <xf numFmtId="0" fontId="3" fillId="0" borderId="0" xfId="9" applyNumberFormat="1" applyFont="1" applyFill="1" applyAlignment="1" applyProtection="1">
      <alignment horizontal="right"/>
    </xf>
    <xf numFmtId="0" fontId="4" fillId="0" borderId="0" xfId="9" applyNumberFormat="1" applyFont="1" applyFill="1" applyAlignment="1">
      <alignment horizontal="center"/>
    </xf>
    <xf numFmtId="0" fontId="3" fillId="0" borderId="0" xfId="2" applyNumberFormat="1" applyFont="1" applyFill="1"/>
    <xf numFmtId="0" fontId="3" fillId="0" borderId="0" xfId="9" applyFont="1" applyFill="1" applyAlignment="1" applyProtection="1">
      <alignment horizontal="left"/>
    </xf>
    <xf numFmtId="0" fontId="3" fillId="0" borderId="0" xfId="2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>
      <alignment horizontal="center"/>
    </xf>
    <xf numFmtId="0" fontId="3" fillId="0" borderId="0" xfId="6" applyFont="1" applyFill="1" applyAlignment="1" applyProtection="1">
      <alignment horizontal="left"/>
    </xf>
    <xf numFmtId="0" fontId="3" fillId="0" borderId="0" xfId="6" applyFont="1" applyFill="1" applyAlignment="1">
      <alignment horizontal="left" vertical="top" wrapText="1"/>
    </xf>
    <xf numFmtId="0" fontId="4" fillId="0" borderId="0" xfId="2" applyNumberFormat="1" applyFont="1" applyFill="1"/>
    <xf numFmtId="0" fontId="4" fillId="0" borderId="0" xfId="3" applyNumberFormat="1" applyFont="1" applyFill="1" applyBorder="1" applyAlignment="1" applyProtection="1">
      <alignment horizontal="center"/>
    </xf>
    <xf numFmtId="164" fontId="3" fillId="0" borderId="0" xfId="1" applyFont="1" applyFill="1" applyAlignment="1">
      <alignment horizontal="right"/>
    </xf>
    <xf numFmtId="1" fontId="4" fillId="0" borderId="0" xfId="2" applyNumberFormat="1" applyFont="1" applyFill="1" applyAlignment="1" applyProtection="1">
      <alignment horizontal="center"/>
    </xf>
    <xf numFmtId="0" fontId="3" fillId="0" borderId="1" xfId="7" applyFont="1" applyFill="1" applyBorder="1"/>
    <xf numFmtId="0" fontId="3" fillId="0" borderId="1" xfId="7" applyNumberFormat="1" applyFont="1" applyFill="1" applyBorder="1"/>
    <xf numFmtId="0" fontId="5" fillId="0" borderId="1" xfId="7" applyNumberFormat="1" applyFont="1" applyFill="1" applyBorder="1" applyAlignment="1" applyProtection="1">
      <alignment horizontal="right"/>
    </xf>
    <xf numFmtId="0" fontId="3" fillId="0" borderId="0" xfId="4" applyFont="1" applyFill="1" applyAlignment="1">
      <alignment horizontal="left" vertical="top" wrapText="1"/>
    </xf>
    <xf numFmtId="0" fontId="3" fillId="0" borderId="0" xfId="4" applyFont="1" applyFill="1" applyAlignment="1">
      <alignment horizontal="right" vertical="top" wrapText="1"/>
    </xf>
    <xf numFmtId="0" fontId="4" fillId="0" borderId="0" xfId="4" applyFont="1" applyFill="1" applyAlignment="1" applyProtection="1">
      <alignment horizontal="left" vertical="top" wrapText="1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Alignment="1" applyProtection="1">
      <alignment horizontal="right"/>
    </xf>
    <xf numFmtId="164" fontId="3" fillId="0" borderId="0" xfId="1" applyFont="1" applyFill="1" applyBorder="1" applyAlignment="1" applyProtection="1">
      <alignment horizontal="right"/>
    </xf>
    <xf numFmtId="0" fontId="3" fillId="0" borderId="0" xfId="4" applyFont="1" applyFill="1" applyBorder="1" applyAlignment="1">
      <alignment horizontal="left" vertical="top" wrapText="1"/>
    </xf>
    <xf numFmtId="0" fontId="4" fillId="0" borderId="0" xfId="9" applyFont="1" applyFill="1" applyBorder="1" applyAlignment="1">
      <alignment horizontal="right" vertical="top" wrapText="1"/>
    </xf>
    <xf numFmtId="0" fontId="4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>
      <alignment horizontal="left" vertical="top" wrapText="1"/>
    </xf>
    <xf numFmtId="166" fontId="3" fillId="0" borderId="0" xfId="9" applyNumberFormat="1" applyFont="1" applyFill="1" applyBorder="1" applyAlignment="1">
      <alignment horizontal="right" vertical="top" wrapText="1"/>
    </xf>
    <xf numFmtId="0" fontId="3" fillId="0" borderId="0" xfId="9" applyFont="1" applyFill="1" applyBorder="1" applyAlignment="1" applyProtection="1">
      <alignment horizontal="left" vertical="top" wrapText="1"/>
    </xf>
    <xf numFmtId="168" fontId="4" fillId="0" borderId="0" xfId="9" applyNumberFormat="1" applyFont="1" applyFill="1" applyBorder="1" applyAlignment="1">
      <alignment horizontal="right" vertical="top" wrapText="1"/>
    </xf>
    <xf numFmtId="166" fontId="3" fillId="0" borderId="0" xfId="6" applyNumberFormat="1" applyFont="1" applyFill="1" applyBorder="1" applyAlignment="1">
      <alignment horizontal="right" vertical="top"/>
    </xf>
    <xf numFmtId="49" fontId="3" fillId="0" borderId="0" xfId="9" applyNumberFormat="1" applyFont="1" applyFill="1" applyBorder="1" applyAlignment="1">
      <alignment horizontal="right" vertical="top" wrapText="1"/>
    </xf>
    <xf numFmtId="0" fontId="3" fillId="0" borderId="0" xfId="9" applyFont="1" applyFill="1" applyBorder="1" applyAlignment="1" applyProtection="1">
      <alignment horizontal="left" vertical="center" wrapText="1"/>
    </xf>
    <xf numFmtId="0" fontId="3" fillId="0" borderId="0" xfId="2" applyFont="1" applyFill="1" applyAlignment="1">
      <alignment vertical="center"/>
    </xf>
    <xf numFmtId="164" fontId="3" fillId="0" borderId="3" xfId="1" applyFont="1" applyFill="1" applyBorder="1" applyAlignment="1" applyProtection="1">
      <alignment horizontal="right" wrapText="1"/>
    </xf>
    <xf numFmtId="0" fontId="3" fillId="0" borderId="3" xfId="4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/>
    </xf>
    <xf numFmtId="164" fontId="3" fillId="0" borderId="1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3" xfId="9" applyNumberFormat="1" applyFont="1" applyFill="1" applyBorder="1" applyAlignment="1" applyProtection="1">
      <alignment horizontal="right"/>
    </xf>
    <xf numFmtId="0" fontId="3" fillId="0" borderId="0" xfId="9" applyFont="1" applyFill="1"/>
    <xf numFmtId="0" fontId="3" fillId="0" borderId="0" xfId="9" applyNumberFormat="1" applyFont="1" applyFill="1" applyBorder="1" applyAlignment="1" applyProtection="1">
      <alignment horizontal="right"/>
    </xf>
    <xf numFmtId="0" fontId="4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3" fillId="0" borderId="0" xfId="4" applyNumberFormat="1" applyFont="1" applyFill="1" applyAlignment="1">
      <alignment horizontal="right"/>
    </xf>
    <xf numFmtId="166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horizontal="left" vertical="center" wrapText="1"/>
    </xf>
    <xf numFmtId="0" fontId="3" fillId="0" borderId="0" xfId="6" applyFont="1" applyFill="1" applyAlignment="1" applyProtection="1">
      <alignment horizontal="left" vertical="center" wrapText="1"/>
    </xf>
    <xf numFmtId="164" fontId="3" fillId="0" borderId="0" xfId="1" applyFont="1" applyFill="1" applyAlignment="1">
      <alignment horizontal="right" wrapText="1"/>
    </xf>
    <xf numFmtId="0" fontId="3" fillId="0" borderId="0" xfId="4" applyFont="1" applyFill="1" applyBorder="1" applyAlignment="1">
      <alignment horizontal="right" vertical="top" wrapText="1"/>
    </xf>
    <xf numFmtId="164" fontId="3" fillId="0" borderId="3" xfId="1" applyFont="1" applyFill="1" applyBorder="1" applyAlignment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167" fontId="3" fillId="0" borderId="0" xfId="4" applyNumberFormat="1" applyFont="1" applyFill="1" applyBorder="1" applyAlignment="1">
      <alignment horizontal="right" vertical="top" wrapText="1"/>
    </xf>
    <xf numFmtId="0" fontId="3" fillId="0" borderId="1" xfId="4" applyFont="1" applyFill="1" applyBorder="1" applyAlignment="1">
      <alignment horizontal="left" vertical="top" wrapText="1"/>
    </xf>
    <xf numFmtId="0" fontId="3" fillId="0" borderId="1" xfId="4" applyFont="1" applyFill="1" applyBorder="1" applyAlignment="1" applyProtection="1">
      <alignment horizontal="left" vertical="top" wrapText="1"/>
    </xf>
    <xf numFmtId="0" fontId="3" fillId="0" borderId="0" xfId="4" applyNumberFormat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3" xfId="4" applyNumberFormat="1" applyFont="1" applyFill="1" applyBorder="1" applyAlignment="1">
      <alignment horizontal="right"/>
    </xf>
    <xf numFmtId="0" fontId="3" fillId="0" borderId="0" xfId="4" applyFont="1" applyFill="1" applyBorder="1" applyAlignment="1" applyProtection="1">
      <alignment horizontal="left" wrapText="1"/>
    </xf>
    <xf numFmtId="0" fontId="3" fillId="0" borderId="1" xfId="4" applyNumberFormat="1" applyFont="1" applyFill="1" applyBorder="1" applyAlignment="1" applyProtection="1">
      <alignment horizontal="right"/>
    </xf>
    <xf numFmtId="164" fontId="3" fillId="0" borderId="1" xfId="1" applyFont="1" applyFill="1" applyBorder="1" applyAlignment="1">
      <alignment horizontal="right" wrapText="1"/>
    </xf>
    <xf numFmtId="0" fontId="3" fillId="0" borderId="1" xfId="4" applyNumberFormat="1" applyFont="1" applyFill="1" applyBorder="1" applyAlignment="1">
      <alignment horizontal="right"/>
    </xf>
    <xf numFmtId="165" fontId="4" fillId="0" borderId="0" xfId="4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right" wrapText="1"/>
    </xf>
    <xf numFmtId="49" fontId="3" fillId="0" borderId="0" xfId="4" applyNumberFormat="1" applyFont="1" applyFill="1" applyBorder="1" applyAlignment="1">
      <alignment horizontal="right" vertical="top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4" applyNumberFormat="1" applyFont="1" applyFill="1" applyBorder="1" applyAlignment="1" applyProtection="1">
      <alignment horizontal="right"/>
    </xf>
    <xf numFmtId="166" fontId="3" fillId="0" borderId="0" xfId="9" applyNumberFormat="1" applyFont="1" applyFill="1" applyBorder="1" applyAlignment="1">
      <alignment horizontal="right" vertical="top"/>
    </xf>
    <xf numFmtId="0" fontId="3" fillId="0" borderId="0" xfId="9" applyFont="1" applyFill="1" applyBorder="1" applyAlignment="1">
      <alignment horizontal="right" vertical="top" wrapText="1"/>
    </xf>
    <xf numFmtId="0" fontId="4" fillId="0" borderId="1" xfId="9" applyFont="1" applyFill="1" applyBorder="1" applyAlignment="1">
      <alignment horizontal="right" vertical="top" wrapText="1"/>
    </xf>
    <xf numFmtId="0" fontId="4" fillId="0" borderId="1" xfId="9" applyFont="1" applyFill="1" applyBorder="1" applyAlignment="1" applyProtection="1">
      <alignment horizontal="left" vertical="top" wrapText="1"/>
    </xf>
    <xf numFmtId="0" fontId="3" fillId="0" borderId="3" xfId="4" applyFont="1" applyFill="1" applyBorder="1" applyAlignment="1">
      <alignment horizontal="left" vertical="top" wrapText="1"/>
    </xf>
    <xf numFmtId="0" fontId="3" fillId="0" borderId="3" xfId="4" applyFont="1" applyFill="1" applyBorder="1" applyAlignment="1">
      <alignment horizontal="right" vertical="top" wrapText="1"/>
    </xf>
    <xf numFmtId="0" fontId="4" fillId="0" borderId="3" xfId="4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 applyProtection="1">
      <alignment horizontal="left" vertical="center" wrapText="1"/>
    </xf>
    <xf numFmtId="0" fontId="3" fillId="0" borderId="0" xfId="2" applyFont="1" applyFill="1" applyBorder="1" applyAlignment="1">
      <alignment vertical="center" wrapText="1"/>
    </xf>
    <xf numFmtId="164" fontId="3" fillId="0" borderId="0" xfId="4" applyNumberFormat="1" applyFont="1" applyFill="1" applyBorder="1" applyAlignment="1" applyProtection="1">
      <alignment horizontal="right"/>
    </xf>
    <xf numFmtId="0" fontId="3" fillId="0" borderId="0" xfId="5" applyFont="1" applyFill="1" applyBorder="1" applyAlignment="1" applyProtection="1">
      <alignment horizontal="left" vertical="center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Alignment="1">
      <alignment horizontal="right" vertical="top"/>
    </xf>
    <xf numFmtId="0" fontId="3" fillId="0" borderId="0" xfId="2" applyFont="1" applyFill="1" applyAlignment="1" applyProtection="1">
      <alignment horizontal="left" wrapText="1"/>
    </xf>
    <xf numFmtId="49" fontId="3" fillId="0" borderId="0" xfId="2" applyNumberFormat="1" applyFont="1" applyFill="1" applyAlignment="1">
      <alignment horizontal="right" vertical="top"/>
    </xf>
    <xf numFmtId="1" fontId="3" fillId="0" borderId="0" xfId="1" applyNumberFormat="1" applyFont="1" applyFill="1" applyBorder="1" applyAlignment="1" applyProtection="1">
      <alignment horizontal="right"/>
    </xf>
    <xf numFmtId="0" fontId="3" fillId="0" borderId="0" xfId="2" applyFont="1" applyFill="1" applyBorder="1" applyAlignment="1">
      <alignment wrapText="1"/>
    </xf>
    <xf numFmtId="0" fontId="3" fillId="0" borderId="0" xfId="2" applyNumberFormat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right"/>
    </xf>
    <xf numFmtId="0" fontId="6" fillId="0" borderId="0" xfId="2" applyFont="1" applyFill="1"/>
    <xf numFmtId="0" fontId="3" fillId="0" borderId="0" xfId="2" applyFont="1" applyFill="1" applyAlignment="1">
      <alignment horizontal="right"/>
    </xf>
    <xf numFmtId="0" fontId="3" fillId="0" borderId="1" xfId="5" applyFont="1" applyFill="1" applyBorder="1" applyAlignment="1" applyProtection="1">
      <alignment horizontal="left" vertical="center" wrapText="1"/>
    </xf>
    <xf numFmtId="0" fontId="4" fillId="0" borderId="0" xfId="2" applyNumberFormat="1" applyFont="1" applyFill="1" applyAlignment="1" applyProtection="1">
      <alignment horizontal="right"/>
    </xf>
    <xf numFmtId="0" fontId="3" fillId="0" borderId="0" xfId="7" applyFont="1" applyFill="1" applyBorder="1" applyAlignment="1" applyProtection="1">
      <alignment horizontal="center"/>
    </xf>
    <xf numFmtId="0" fontId="3" fillId="0" borderId="0" xfId="6" applyFont="1" applyFill="1" applyAlignment="1" applyProtection="1">
      <alignment horizontal="left" vertical="top" wrapText="1"/>
    </xf>
    <xf numFmtId="167" fontId="3" fillId="0" borderId="1" xfId="4" applyNumberFormat="1" applyFont="1" applyFill="1" applyBorder="1" applyAlignment="1">
      <alignment horizontal="right" vertical="top" wrapText="1"/>
    </xf>
    <xf numFmtId="0" fontId="3" fillId="0" borderId="1" xfId="1" applyNumberFormat="1" applyFont="1" applyFill="1" applyBorder="1" applyAlignment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0" fontId="3" fillId="0" borderId="1" xfId="2" applyFont="1" applyFill="1" applyBorder="1" applyAlignment="1">
      <alignment horizontal="right" vertical="top"/>
    </xf>
    <xf numFmtId="166" fontId="3" fillId="0" borderId="1" xfId="4" applyNumberFormat="1" applyFont="1" applyFill="1" applyBorder="1" applyAlignment="1">
      <alignment horizontal="right" vertical="top" wrapText="1"/>
    </xf>
    <xf numFmtId="166" fontId="7" fillId="0" borderId="0" xfId="4" applyNumberFormat="1" applyFont="1" applyFill="1" applyBorder="1" applyAlignment="1">
      <alignment horizontal="right" vertical="top" wrapText="1"/>
    </xf>
    <xf numFmtId="168" fontId="3" fillId="0" borderId="0" xfId="9" applyNumberFormat="1" applyFont="1" applyFill="1" applyBorder="1" applyAlignment="1">
      <alignment horizontal="right" vertical="top" wrapText="1"/>
    </xf>
    <xf numFmtId="0" fontId="3" fillId="0" borderId="0" xfId="8" applyNumberFormat="1" applyFont="1" applyFill="1" applyAlignment="1" applyProtection="1">
      <alignment horizontal="right"/>
    </xf>
  </cellXfs>
  <cellStyles count="10">
    <cellStyle name="Comma" xfId="1" builtinId="3"/>
    <cellStyle name="Normal" xfId="0" builtinId="0"/>
    <cellStyle name="Normal_budget 2004-05_2.6.04" xfId="2"/>
    <cellStyle name="Normal_BUDGET FOR  03-04" xfId="3"/>
    <cellStyle name="Normal_BUDGET FOR  03-04 10-02-03" xfId="4"/>
    <cellStyle name="Normal_BUDGET FOR  03-04 10-02-03 2" xfId="5"/>
    <cellStyle name="Normal_budget for 03-04" xfId="6"/>
    <cellStyle name="Normal_BUDGET-2000" xfId="7"/>
    <cellStyle name="Normal_budgetDocNIC02-03" xfId="8"/>
    <cellStyle name="Normal_DEMAND17" xfId="9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2" transitionEvaluation="1" codeName="Sheet1">
    <tabColor rgb="FFC00000"/>
  </sheetPr>
  <dimension ref="A1:H268"/>
  <sheetViews>
    <sheetView tabSelected="1" view="pageBreakPreview" topLeftCell="A12" zoomScaleNormal="145" zoomScaleSheetLayoutView="100" workbookViewId="0">
      <selection activeCell="B243" sqref="B243:G279"/>
    </sheetView>
  </sheetViews>
  <sheetFormatPr defaultColWidth="9.109375" defaultRowHeight="13.2"/>
  <cols>
    <col min="1" max="1" width="5.6640625" style="23" customWidth="1"/>
    <col min="2" max="2" width="8.33203125" style="24" customWidth="1"/>
    <col min="3" max="3" width="32.6640625" style="21" customWidth="1"/>
    <col min="4" max="4" width="11.33203125" style="27" customWidth="1"/>
    <col min="5" max="6" width="11.33203125" style="21" customWidth="1"/>
    <col min="7" max="7" width="11.33203125" style="27" customWidth="1"/>
    <col min="8" max="16384" width="9.109375" style="21"/>
  </cols>
  <sheetData>
    <row r="1" spans="1:7">
      <c r="A1" s="17"/>
      <c r="B1" s="18"/>
      <c r="C1" s="19"/>
      <c r="D1" s="19" t="s">
        <v>84</v>
      </c>
      <c r="E1" s="20"/>
      <c r="F1" s="20"/>
      <c r="G1" s="19"/>
    </row>
    <row r="2" spans="1:7">
      <c r="A2" s="17"/>
      <c r="B2" s="18"/>
      <c r="C2" s="19"/>
      <c r="D2" s="19" t="s">
        <v>174</v>
      </c>
      <c r="E2" s="20"/>
      <c r="F2" s="20"/>
      <c r="G2" s="19"/>
    </row>
    <row r="3" spans="1:7">
      <c r="A3" s="17"/>
      <c r="B3" s="18"/>
      <c r="C3" s="19"/>
      <c r="D3" s="19"/>
      <c r="E3" s="20"/>
      <c r="F3" s="20"/>
      <c r="G3" s="19"/>
    </row>
    <row r="4" spans="1:7">
      <c r="C4" s="25" t="s">
        <v>80</v>
      </c>
      <c r="D4" s="26">
        <v>2059</v>
      </c>
      <c r="E4" s="28" t="s">
        <v>0</v>
      </c>
      <c r="F4" s="29"/>
      <c r="G4" s="30"/>
    </row>
    <row r="5" spans="1:7">
      <c r="C5" s="31" t="s">
        <v>86</v>
      </c>
      <c r="D5" s="26"/>
      <c r="E5" s="28"/>
      <c r="F5" s="29"/>
      <c r="G5" s="30"/>
    </row>
    <row r="6" spans="1:7">
      <c r="C6" s="31" t="s">
        <v>85</v>
      </c>
      <c r="D6" s="32">
        <v>2215</v>
      </c>
      <c r="E6" s="29" t="s">
        <v>1</v>
      </c>
      <c r="F6" s="29"/>
      <c r="G6" s="30"/>
    </row>
    <row r="7" spans="1:7">
      <c r="C7" s="31" t="s">
        <v>85</v>
      </c>
      <c r="D7" s="26">
        <v>2216</v>
      </c>
      <c r="E7" s="28" t="s">
        <v>2</v>
      </c>
      <c r="F7" s="29"/>
      <c r="G7" s="30"/>
    </row>
    <row r="8" spans="1:7">
      <c r="C8" s="31" t="s">
        <v>81</v>
      </c>
      <c r="E8" s="27"/>
      <c r="F8" s="30"/>
      <c r="G8" s="30"/>
    </row>
    <row r="9" spans="1:7">
      <c r="C9" s="31" t="s">
        <v>82</v>
      </c>
      <c r="D9" s="32">
        <v>4215</v>
      </c>
      <c r="E9" s="30" t="s">
        <v>3</v>
      </c>
      <c r="F9" s="30"/>
      <c r="G9" s="30"/>
    </row>
    <row r="10" spans="1:7">
      <c r="C10" s="31"/>
      <c r="D10" s="32"/>
      <c r="E10" s="30"/>
      <c r="F10" s="30"/>
      <c r="G10" s="30"/>
    </row>
    <row r="11" spans="1:7" ht="27.6" customHeight="1">
      <c r="A11" s="121" t="s">
        <v>211</v>
      </c>
      <c r="B11" s="121"/>
      <c r="C11" s="121"/>
      <c r="D11" s="121"/>
      <c r="E11" s="121"/>
      <c r="F11" s="121"/>
      <c r="G11" s="121"/>
    </row>
    <row r="12" spans="1:7">
      <c r="A12" s="34"/>
      <c r="C12" s="35"/>
      <c r="D12" s="36" t="s">
        <v>71</v>
      </c>
      <c r="E12" s="36" t="s">
        <v>72</v>
      </c>
      <c r="F12" s="36" t="s">
        <v>6</v>
      </c>
    </row>
    <row r="13" spans="1:7">
      <c r="A13" s="34"/>
      <c r="C13" s="119" t="s">
        <v>4</v>
      </c>
      <c r="D13" s="38">
        <f>G144</f>
        <v>477717</v>
      </c>
      <c r="E13" s="38">
        <f>G238</f>
        <v>1075340</v>
      </c>
      <c r="F13" s="38">
        <f>E13+D13</f>
        <v>1553057</v>
      </c>
    </row>
    <row r="14" spans="1:7">
      <c r="A14" s="34"/>
      <c r="C14" s="119"/>
      <c r="D14" s="38"/>
      <c r="E14" s="38"/>
      <c r="F14" s="38"/>
    </row>
    <row r="15" spans="1:7">
      <c r="A15" s="33" t="s">
        <v>70</v>
      </c>
      <c r="C15" s="29"/>
      <c r="E15" s="27"/>
      <c r="F15" s="27"/>
    </row>
    <row r="16" spans="1:7">
      <c r="C16" s="39"/>
      <c r="D16" s="40"/>
      <c r="E16" s="40"/>
      <c r="F16" s="40"/>
      <c r="G16" s="41" t="s">
        <v>104</v>
      </c>
    </row>
    <row r="17" spans="1:7" s="7" customFormat="1" ht="26.4">
      <c r="A17" s="2"/>
      <c r="B17" s="3"/>
      <c r="C17" s="4"/>
      <c r="D17" s="5" t="s">
        <v>207</v>
      </c>
      <c r="E17" s="6" t="s">
        <v>208</v>
      </c>
      <c r="F17" s="6" t="s">
        <v>209</v>
      </c>
      <c r="G17" s="6" t="s">
        <v>208</v>
      </c>
    </row>
    <row r="18" spans="1:7" s="7" customFormat="1">
      <c r="A18" s="8"/>
      <c r="B18" s="120" t="s">
        <v>5</v>
      </c>
      <c r="C18" s="120"/>
      <c r="D18" s="9" t="s">
        <v>175</v>
      </c>
      <c r="E18" s="9" t="s">
        <v>164</v>
      </c>
      <c r="F18" s="10" t="s">
        <v>164</v>
      </c>
      <c r="G18" s="11" t="s">
        <v>210</v>
      </c>
    </row>
    <row r="19" spans="1:7" s="7" customFormat="1">
      <c r="A19" s="12"/>
      <c r="B19" s="13"/>
      <c r="C19" s="14"/>
      <c r="D19" s="15"/>
      <c r="E19" s="15"/>
      <c r="F19" s="15"/>
      <c r="G19" s="16"/>
    </row>
    <row r="20" spans="1:7" ht="13.95" customHeight="1">
      <c r="A20" s="42"/>
      <c r="B20" s="43"/>
      <c r="C20" s="44" t="s">
        <v>7</v>
      </c>
      <c r="D20" s="45"/>
      <c r="E20" s="45"/>
      <c r="F20" s="45"/>
      <c r="G20" s="46"/>
    </row>
    <row r="21" spans="1:7" ht="14.4" customHeight="1">
      <c r="A21" s="48" t="s">
        <v>8</v>
      </c>
      <c r="B21" s="49">
        <v>2059</v>
      </c>
      <c r="C21" s="50" t="s">
        <v>0</v>
      </c>
      <c r="D21" s="46"/>
      <c r="E21" s="46"/>
      <c r="F21" s="46"/>
      <c r="G21" s="46"/>
    </row>
    <row r="22" spans="1:7" ht="14.4" customHeight="1">
      <c r="A22" s="51"/>
      <c r="B22" s="52">
        <v>1</v>
      </c>
      <c r="C22" s="53" t="s">
        <v>9</v>
      </c>
      <c r="D22" s="46"/>
      <c r="E22" s="46"/>
      <c r="F22" s="46"/>
      <c r="G22" s="46"/>
    </row>
    <row r="23" spans="1:7" ht="14.4" customHeight="1">
      <c r="A23" s="51"/>
      <c r="B23" s="54">
        <v>1.0529999999999999</v>
      </c>
      <c r="C23" s="50" t="s">
        <v>10</v>
      </c>
      <c r="D23" s="46"/>
      <c r="E23" s="46"/>
      <c r="F23" s="46"/>
      <c r="G23" s="46"/>
    </row>
    <row r="24" spans="1:7" ht="14.4" customHeight="1">
      <c r="A24" s="51"/>
      <c r="B24" s="55">
        <v>60</v>
      </c>
      <c r="C24" s="53" t="s">
        <v>52</v>
      </c>
      <c r="D24" s="46"/>
      <c r="E24" s="46"/>
      <c r="F24" s="46"/>
      <c r="G24" s="46"/>
    </row>
    <row r="25" spans="1:7" ht="26.4">
      <c r="A25" s="51"/>
      <c r="B25" s="56" t="s">
        <v>48</v>
      </c>
      <c r="C25" s="53" t="s">
        <v>47</v>
      </c>
      <c r="D25" s="46"/>
      <c r="E25" s="46"/>
      <c r="F25" s="46"/>
      <c r="G25" s="46"/>
    </row>
    <row r="26" spans="1:7" ht="13.95" customHeight="1">
      <c r="A26" s="51"/>
      <c r="B26" s="55" t="s">
        <v>54</v>
      </c>
      <c r="C26" s="57" t="s">
        <v>53</v>
      </c>
      <c r="D26" s="83">
        <v>8471</v>
      </c>
      <c r="E26" s="83">
        <v>3532</v>
      </c>
      <c r="F26" s="83">
        <v>3532</v>
      </c>
      <c r="G26" s="46">
        <v>3298</v>
      </c>
    </row>
    <row r="27" spans="1:7" ht="13.95" customHeight="1">
      <c r="A27" s="51" t="s">
        <v>6</v>
      </c>
      <c r="B27" s="55">
        <v>60</v>
      </c>
      <c r="C27" s="53" t="s">
        <v>52</v>
      </c>
      <c r="D27" s="107">
        <f t="shared" ref="D27:F27" si="0">SUM(D26:D26)</f>
        <v>8471</v>
      </c>
      <c r="E27" s="107">
        <f t="shared" si="0"/>
        <v>3532</v>
      </c>
      <c r="F27" s="107">
        <f t="shared" si="0"/>
        <v>3532</v>
      </c>
      <c r="G27" s="60">
        <v>3298</v>
      </c>
    </row>
    <row r="28" spans="1:7" ht="10.050000000000001" customHeight="1">
      <c r="A28" s="51"/>
      <c r="B28" s="55"/>
      <c r="C28" s="53"/>
      <c r="D28" s="46"/>
      <c r="E28" s="46"/>
      <c r="F28" s="46"/>
      <c r="G28" s="46"/>
    </row>
    <row r="29" spans="1:7" ht="13.95" customHeight="1">
      <c r="A29" s="51"/>
      <c r="B29" s="55">
        <v>61</v>
      </c>
      <c r="C29" s="53" t="s">
        <v>55</v>
      </c>
      <c r="D29" s="46"/>
      <c r="E29" s="46"/>
      <c r="F29" s="46"/>
      <c r="G29" s="46"/>
    </row>
    <row r="30" spans="1:7" ht="26.4">
      <c r="A30" s="51"/>
      <c r="B30" s="56" t="s">
        <v>48</v>
      </c>
      <c r="C30" s="53" t="s">
        <v>47</v>
      </c>
      <c r="D30" s="46"/>
      <c r="E30" s="46"/>
      <c r="F30" s="46"/>
      <c r="G30" s="46"/>
    </row>
    <row r="31" spans="1:7" ht="13.95" customHeight="1">
      <c r="A31" s="51"/>
      <c r="B31" s="55" t="s">
        <v>57</v>
      </c>
      <c r="C31" s="57" t="s">
        <v>56</v>
      </c>
      <c r="D31" s="83">
        <v>4050</v>
      </c>
      <c r="E31" s="83">
        <v>3038</v>
      </c>
      <c r="F31" s="83">
        <v>3038</v>
      </c>
      <c r="G31" s="46">
        <v>3342</v>
      </c>
    </row>
    <row r="32" spans="1:7" ht="10.050000000000001" customHeight="1">
      <c r="A32" s="51"/>
      <c r="B32" s="55"/>
      <c r="C32" s="53"/>
      <c r="D32" s="45"/>
      <c r="E32" s="45"/>
      <c r="F32" s="45"/>
      <c r="G32" s="45"/>
    </row>
    <row r="33" spans="1:7" ht="27.6" customHeight="1">
      <c r="A33" s="51"/>
      <c r="B33" s="56" t="s">
        <v>49</v>
      </c>
      <c r="C33" s="53" t="s">
        <v>87</v>
      </c>
      <c r="D33" s="45"/>
      <c r="E33" s="45"/>
      <c r="F33" s="45"/>
      <c r="G33" s="45"/>
    </row>
    <row r="34" spans="1:7" ht="13.95" customHeight="1">
      <c r="A34" s="51"/>
      <c r="B34" s="55" t="s">
        <v>58</v>
      </c>
      <c r="C34" s="57" t="s">
        <v>56</v>
      </c>
      <c r="D34" s="63">
        <v>769</v>
      </c>
      <c r="E34" s="63">
        <v>578</v>
      </c>
      <c r="F34" s="63">
        <v>578</v>
      </c>
      <c r="G34" s="45">
        <v>636</v>
      </c>
    </row>
    <row r="35" spans="1:7" ht="10.050000000000001" customHeight="1">
      <c r="A35" s="51"/>
      <c r="B35" s="55"/>
      <c r="C35" s="53"/>
      <c r="D35" s="1"/>
      <c r="E35" s="63"/>
      <c r="F35" s="1"/>
      <c r="G35" s="45"/>
    </row>
    <row r="36" spans="1:7" ht="28.8" customHeight="1">
      <c r="A36" s="51"/>
      <c r="B36" s="56" t="s">
        <v>50</v>
      </c>
      <c r="C36" s="53" t="s">
        <v>89</v>
      </c>
      <c r="D36" s="45"/>
      <c r="E36" s="45"/>
      <c r="F36" s="45"/>
      <c r="G36" s="45"/>
    </row>
    <row r="37" spans="1:7" ht="13.95" customHeight="1">
      <c r="A37" s="51"/>
      <c r="B37" s="55" t="s">
        <v>59</v>
      </c>
      <c r="C37" s="57" t="s">
        <v>56</v>
      </c>
      <c r="D37" s="63">
        <v>726</v>
      </c>
      <c r="E37" s="63">
        <v>545</v>
      </c>
      <c r="F37" s="63">
        <v>545</v>
      </c>
      <c r="G37" s="45">
        <v>600</v>
      </c>
    </row>
    <row r="38" spans="1:7" ht="10.050000000000001" customHeight="1">
      <c r="A38" s="51"/>
      <c r="B38" s="55"/>
      <c r="C38" s="53"/>
      <c r="D38" s="45"/>
      <c r="E38" s="45"/>
      <c r="F38" s="45"/>
      <c r="G38" s="45"/>
    </row>
    <row r="39" spans="1:7" ht="30" customHeight="1">
      <c r="A39" s="51"/>
      <c r="B39" s="56" t="s">
        <v>51</v>
      </c>
      <c r="C39" s="53" t="s">
        <v>88</v>
      </c>
      <c r="D39" s="46"/>
      <c r="E39" s="46"/>
      <c r="F39" s="46"/>
      <c r="G39" s="46"/>
    </row>
    <row r="40" spans="1:7" ht="13.95" customHeight="1">
      <c r="A40" s="51"/>
      <c r="B40" s="55" t="s">
        <v>60</v>
      </c>
      <c r="C40" s="57" t="s">
        <v>56</v>
      </c>
      <c r="D40" s="83">
        <v>850</v>
      </c>
      <c r="E40" s="83">
        <v>638</v>
      </c>
      <c r="F40" s="83">
        <v>638</v>
      </c>
      <c r="G40" s="46">
        <v>702</v>
      </c>
    </row>
    <row r="41" spans="1:7" ht="13.95" customHeight="1">
      <c r="A41" s="51" t="s">
        <v>6</v>
      </c>
      <c r="B41" s="55">
        <v>61</v>
      </c>
      <c r="C41" s="53" t="s">
        <v>55</v>
      </c>
      <c r="D41" s="107">
        <f t="shared" ref="D41:F41" si="1">SUM(D31:D40)</f>
        <v>6395</v>
      </c>
      <c r="E41" s="107">
        <f t="shared" si="1"/>
        <v>4799</v>
      </c>
      <c r="F41" s="107">
        <f t="shared" si="1"/>
        <v>4799</v>
      </c>
      <c r="G41" s="60">
        <v>5280</v>
      </c>
    </row>
    <row r="42" spans="1:7" s="65" customFormat="1" ht="13.95" customHeight="1">
      <c r="A42" s="48" t="s">
        <v>6</v>
      </c>
      <c r="B42" s="54">
        <v>1.0529999999999999</v>
      </c>
      <c r="C42" s="50" t="s">
        <v>10</v>
      </c>
      <c r="D42" s="107">
        <f t="shared" ref="D42:F42" si="2">D41+D27</f>
        <v>14866</v>
      </c>
      <c r="E42" s="107">
        <f t="shared" si="2"/>
        <v>8331</v>
      </c>
      <c r="F42" s="107">
        <f t="shared" si="2"/>
        <v>8331</v>
      </c>
      <c r="G42" s="64">
        <v>8578</v>
      </c>
    </row>
    <row r="43" spans="1:7" s="65" customFormat="1" ht="13.95" customHeight="1">
      <c r="A43" s="48"/>
      <c r="B43" s="52">
        <v>1</v>
      </c>
      <c r="C43" s="53" t="s">
        <v>9</v>
      </c>
      <c r="D43" s="107">
        <f>D42</f>
        <v>14866</v>
      </c>
      <c r="E43" s="107">
        <f t="shared" ref="E43:F44" si="3">E42</f>
        <v>8331</v>
      </c>
      <c r="F43" s="107">
        <f t="shared" si="3"/>
        <v>8331</v>
      </c>
      <c r="G43" s="107">
        <v>8578</v>
      </c>
    </row>
    <row r="44" spans="1:7" ht="13.95" customHeight="1">
      <c r="A44" s="48" t="s">
        <v>6</v>
      </c>
      <c r="B44" s="49">
        <v>2059</v>
      </c>
      <c r="C44" s="50" t="s">
        <v>0</v>
      </c>
      <c r="D44" s="107">
        <f>D43</f>
        <v>14866</v>
      </c>
      <c r="E44" s="107">
        <f t="shared" si="3"/>
        <v>8331</v>
      </c>
      <c r="F44" s="107">
        <f t="shared" si="3"/>
        <v>8331</v>
      </c>
      <c r="G44" s="107">
        <v>8578</v>
      </c>
    </row>
    <row r="45" spans="1:7">
      <c r="A45" s="48"/>
      <c r="B45" s="49"/>
      <c r="C45" s="53"/>
      <c r="D45" s="66"/>
      <c r="E45" s="66"/>
      <c r="F45" s="66"/>
      <c r="G45" s="45"/>
    </row>
    <row r="46" spans="1:7" ht="13.95" customHeight="1">
      <c r="A46" s="48" t="s">
        <v>8</v>
      </c>
      <c r="B46" s="67">
        <v>2215</v>
      </c>
      <c r="C46" s="68" t="s">
        <v>1</v>
      </c>
      <c r="D46" s="69"/>
      <c r="E46" s="69"/>
      <c r="F46" s="69"/>
      <c r="G46" s="69"/>
    </row>
    <row r="47" spans="1:7" ht="13.95" customHeight="1">
      <c r="A47" s="48"/>
      <c r="B47" s="70">
        <v>1</v>
      </c>
      <c r="C47" s="71" t="s">
        <v>38</v>
      </c>
      <c r="D47" s="69"/>
      <c r="E47" s="69"/>
      <c r="F47" s="69"/>
      <c r="G47" s="69"/>
    </row>
    <row r="48" spans="1:7" ht="13.95" customHeight="1">
      <c r="A48" s="48"/>
      <c r="B48" s="54">
        <v>1.0009999999999999</v>
      </c>
      <c r="C48" s="68" t="s">
        <v>32</v>
      </c>
      <c r="D48" s="69"/>
      <c r="E48" s="69"/>
      <c r="F48" s="69"/>
      <c r="G48" s="69"/>
    </row>
    <row r="49" spans="1:7" ht="13.95" customHeight="1">
      <c r="A49" s="48"/>
      <c r="B49" s="52">
        <v>34</v>
      </c>
      <c r="C49" s="53" t="s">
        <v>91</v>
      </c>
      <c r="D49" s="69"/>
      <c r="E49" s="69"/>
      <c r="F49" s="69"/>
      <c r="G49" s="69"/>
    </row>
    <row r="50" spans="1:7" ht="13.95" customHeight="1">
      <c r="A50" s="48"/>
      <c r="B50" s="52">
        <v>44</v>
      </c>
      <c r="C50" s="53" t="s">
        <v>15</v>
      </c>
      <c r="D50" s="69"/>
      <c r="E50" s="69"/>
      <c r="F50" s="69"/>
      <c r="G50" s="69"/>
    </row>
    <row r="51" spans="1:7" ht="13.95" customHeight="1">
      <c r="A51" s="48"/>
      <c r="B51" s="78" t="s">
        <v>16</v>
      </c>
      <c r="C51" s="72" t="s">
        <v>83</v>
      </c>
      <c r="D51" s="81">
        <v>148864</v>
      </c>
      <c r="E51" s="63">
        <v>232202</v>
      </c>
      <c r="F51" s="45">
        <v>232202</v>
      </c>
      <c r="G51" s="45">
        <v>247234</v>
      </c>
    </row>
    <row r="52" spans="1:7" ht="14.4" customHeight="1">
      <c r="A52" s="79"/>
      <c r="B52" s="122" t="s">
        <v>17</v>
      </c>
      <c r="C52" s="103" t="s">
        <v>53</v>
      </c>
      <c r="D52" s="123">
        <v>922</v>
      </c>
      <c r="E52" s="93">
        <v>7135</v>
      </c>
      <c r="F52" s="93">
        <v>7135</v>
      </c>
      <c r="G52" s="86">
        <v>6446</v>
      </c>
    </row>
    <row r="53" spans="1:7" ht="14.4" customHeight="1">
      <c r="A53" s="48"/>
      <c r="B53" s="78" t="s">
        <v>18</v>
      </c>
      <c r="C53" s="72" t="s">
        <v>19</v>
      </c>
      <c r="D53" s="63">
        <v>300</v>
      </c>
      <c r="E53" s="63">
        <v>225</v>
      </c>
      <c r="F53" s="63">
        <v>225</v>
      </c>
      <c r="G53" s="45">
        <v>248</v>
      </c>
    </row>
    <row r="54" spans="1:7" ht="14.4" customHeight="1">
      <c r="A54" s="48"/>
      <c r="B54" s="78" t="s">
        <v>20</v>
      </c>
      <c r="C54" s="72" t="s">
        <v>21</v>
      </c>
      <c r="D54" s="124">
        <v>2500</v>
      </c>
      <c r="E54" s="63">
        <v>1875</v>
      </c>
      <c r="F54" s="63">
        <v>1875</v>
      </c>
      <c r="G54" s="45">
        <v>2063</v>
      </c>
    </row>
    <row r="55" spans="1:7" ht="14.4" customHeight="1">
      <c r="A55" s="48"/>
      <c r="B55" s="78" t="s">
        <v>22</v>
      </c>
      <c r="C55" s="72" t="s">
        <v>23</v>
      </c>
      <c r="D55" s="124">
        <v>544</v>
      </c>
      <c r="E55" s="63">
        <v>413</v>
      </c>
      <c r="F55" s="63">
        <v>413</v>
      </c>
      <c r="G55" s="63">
        <v>454</v>
      </c>
    </row>
    <row r="56" spans="1:7" ht="26.4">
      <c r="A56" s="48"/>
      <c r="B56" s="78" t="s">
        <v>152</v>
      </c>
      <c r="C56" s="73" t="s">
        <v>163</v>
      </c>
      <c r="D56" s="74">
        <v>0</v>
      </c>
      <c r="E56" s="63">
        <v>27012</v>
      </c>
      <c r="F56" s="63">
        <v>27012</v>
      </c>
      <c r="G56" s="1">
        <v>0</v>
      </c>
    </row>
    <row r="57" spans="1:7" ht="14.4" customHeight="1">
      <c r="A57" s="48"/>
      <c r="B57" s="78" t="s">
        <v>24</v>
      </c>
      <c r="C57" s="72" t="s">
        <v>25</v>
      </c>
      <c r="D57" s="63">
        <v>2200</v>
      </c>
      <c r="E57" s="63">
        <v>3250</v>
      </c>
      <c r="F57" s="63">
        <v>3250</v>
      </c>
      <c r="G57" s="45">
        <v>1815</v>
      </c>
    </row>
    <row r="58" spans="1:7" ht="26.4">
      <c r="A58" s="75"/>
      <c r="B58" s="78" t="s">
        <v>115</v>
      </c>
      <c r="C58" s="72" t="s">
        <v>114</v>
      </c>
      <c r="D58" s="63">
        <v>6963</v>
      </c>
      <c r="E58" s="1">
        <v>0</v>
      </c>
      <c r="F58" s="1">
        <v>0</v>
      </c>
      <c r="G58" s="63">
        <v>2937</v>
      </c>
    </row>
    <row r="59" spans="1:7" ht="14.4" customHeight="1">
      <c r="A59" s="48" t="s">
        <v>6</v>
      </c>
      <c r="B59" s="52">
        <v>44</v>
      </c>
      <c r="C59" s="53" t="s">
        <v>15</v>
      </c>
      <c r="D59" s="77">
        <f t="shared" ref="D59:F59" si="4">SUM(D51:D58)</f>
        <v>162293</v>
      </c>
      <c r="E59" s="77">
        <f t="shared" si="4"/>
        <v>272112</v>
      </c>
      <c r="F59" s="77">
        <f t="shared" si="4"/>
        <v>272112</v>
      </c>
      <c r="G59" s="77">
        <v>261197</v>
      </c>
    </row>
    <row r="60" spans="1:7">
      <c r="A60" s="48"/>
      <c r="B60" s="78"/>
      <c r="C60" s="71"/>
      <c r="D60" s="69"/>
      <c r="E60" s="45"/>
      <c r="F60" s="45"/>
      <c r="G60" s="46"/>
    </row>
    <row r="61" spans="1:7" ht="14.4" customHeight="1">
      <c r="A61" s="48"/>
      <c r="B61" s="52">
        <v>53</v>
      </c>
      <c r="C61" s="71" t="s">
        <v>118</v>
      </c>
      <c r="D61" s="69"/>
      <c r="E61" s="45"/>
      <c r="F61" s="45"/>
      <c r="G61" s="46"/>
    </row>
    <row r="62" spans="1:7" ht="14.4" customHeight="1">
      <c r="A62" s="48"/>
      <c r="B62" s="78" t="s">
        <v>26</v>
      </c>
      <c r="C62" s="72" t="s">
        <v>83</v>
      </c>
      <c r="D62" s="46">
        <v>12778</v>
      </c>
      <c r="E62" s="63">
        <v>27621</v>
      </c>
      <c r="F62" s="45">
        <v>27621</v>
      </c>
      <c r="G62" s="83">
        <v>27471</v>
      </c>
    </row>
    <row r="63" spans="1:7" ht="14.4" customHeight="1">
      <c r="A63" s="48"/>
      <c r="B63" s="78" t="s">
        <v>27</v>
      </c>
      <c r="C63" s="72" t="s">
        <v>19</v>
      </c>
      <c r="D63" s="83">
        <v>99</v>
      </c>
      <c r="E63" s="63">
        <v>75</v>
      </c>
      <c r="F63" s="63">
        <v>75</v>
      </c>
      <c r="G63" s="63">
        <v>83</v>
      </c>
    </row>
    <row r="64" spans="1:7" ht="14.4" customHeight="1">
      <c r="A64" s="48"/>
      <c r="B64" s="78" t="s">
        <v>28</v>
      </c>
      <c r="C64" s="72" t="s">
        <v>21</v>
      </c>
      <c r="D64" s="83">
        <v>249</v>
      </c>
      <c r="E64" s="63">
        <v>188</v>
      </c>
      <c r="F64" s="63">
        <v>188</v>
      </c>
      <c r="G64" s="63">
        <v>207</v>
      </c>
    </row>
    <row r="65" spans="1:7" ht="14.4" customHeight="1">
      <c r="A65" s="48" t="s">
        <v>6</v>
      </c>
      <c r="B65" s="52">
        <v>53</v>
      </c>
      <c r="C65" s="71" t="s">
        <v>118</v>
      </c>
      <c r="D65" s="84">
        <f t="shared" ref="D65:F65" si="5">SUM(D62:D64)</f>
        <v>13126</v>
      </c>
      <c r="E65" s="77">
        <f t="shared" si="5"/>
        <v>27884</v>
      </c>
      <c r="F65" s="84">
        <f t="shared" si="5"/>
        <v>27884</v>
      </c>
      <c r="G65" s="77">
        <v>27761</v>
      </c>
    </row>
    <row r="66" spans="1:7">
      <c r="A66" s="48"/>
      <c r="B66" s="78"/>
      <c r="C66" s="71"/>
      <c r="D66" s="81"/>
      <c r="E66" s="45"/>
      <c r="F66" s="45"/>
      <c r="G66" s="45"/>
    </row>
    <row r="67" spans="1:7" ht="13.95" customHeight="1">
      <c r="A67" s="48"/>
      <c r="B67" s="52">
        <v>54</v>
      </c>
      <c r="C67" s="71" t="s">
        <v>145</v>
      </c>
      <c r="D67" s="81"/>
      <c r="E67" s="45"/>
      <c r="F67" s="45"/>
      <c r="G67" s="45"/>
    </row>
    <row r="68" spans="1:7" ht="13.95" customHeight="1">
      <c r="A68" s="48"/>
      <c r="B68" s="78" t="s">
        <v>147</v>
      </c>
      <c r="C68" s="71" t="s">
        <v>83</v>
      </c>
      <c r="D68" s="82">
        <v>0</v>
      </c>
      <c r="E68" s="63">
        <v>9517</v>
      </c>
      <c r="F68" s="63">
        <v>9517</v>
      </c>
      <c r="G68" s="83">
        <v>11423</v>
      </c>
    </row>
    <row r="69" spans="1:7" ht="13.95" customHeight="1">
      <c r="A69" s="48"/>
      <c r="B69" s="78" t="s">
        <v>172</v>
      </c>
      <c r="C69" s="71" t="s">
        <v>53</v>
      </c>
      <c r="D69" s="82">
        <v>0</v>
      </c>
      <c r="E69" s="63">
        <v>1434</v>
      </c>
      <c r="F69" s="63">
        <v>1434</v>
      </c>
      <c r="G69" s="83">
        <v>3446</v>
      </c>
    </row>
    <row r="70" spans="1:7" ht="13.95" customHeight="1">
      <c r="A70" s="48"/>
      <c r="B70" s="78" t="s">
        <v>148</v>
      </c>
      <c r="C70" s="71" t="s">
        <v>19</v>
      </c>
      <c r="D70" s="91">
        <v>148</v>
      </c>
      <c r="E70" s="63">
        <v>113</v>
      </c>
      <c r="F70" s="63">
        <v>113</v>
      </c>
      <c r="G70" s="83">
        <v>124</v>
      </c>
    </row>
    <row r="71" spans="1:7" ht="13.95" customHeight="1">
      <c r="A71" s="48"/>
      <c r="B71" s="78" t="s">
        <v>149</v>
      </c>
      <c r="C71" s="71" t="s">
        <v>21</v>
      </c>
      <c r="D71" s="123">
        <v>1498</v>
      </c>
      <c r="E71" s="93">
        <v>1044</v>
      </c>
      <c r="F71" s="93">
        <v>1044</v>
      </c>
      <c r="G71" s="83">
        <v>1148</v>
      </c>
    </row>
    <row r="72" spans="1:7" ht="13.95" customHeight="1">
      <c r="A72" s="48" t="s">
        <v>6</v>
      </c>
      <c r="B72" s="52">
        <v>54</v>
      </c>
      <c r="C72" s="71" t="s">
        <v>145</v>
      </c>
      <c r="D72" s="77">
        <f t="shared" ref="D72:F72" si="6">SUM(D68:D71)</f>
        <v>1646</v>
      </c>
      <c r="E72" s="77">
        <f t="shared" si="6"/>
        <v>12108</v>
      </c>
      <c r="F72" s="77">
        <f t="shared" si="6"/>
        <v>12108</v>
      </c>
      <c r="G72" s="84">
        <v>16141</v>
      </c>
    </row>
    <row r="73" spans="1:7" ht="12" customHeight="1">
      <c r="A73" s="48"/>
      <c r="B73" s="52"/>
      <c r="C73" s="71"/>
      <c r="D73" s="81"/>
      <c r="E73" s="45"/>
      <c r="F73" s="45"/>
      <c r="G73" s="45"/>
    </row>
    <row r="74" spans="1:7" ht="13.95" customHeight="1">
      <c r="A74" s="48"/>
      <c r="B74" s="52">
        <v>56</v>
      </c>
      <c r="C74" s="85" t="s">
        <v>119</v>
      </c>
      <c r="D74" s="81"/>
      <c r="E74" s="45"/>
      <c r="F74" s="45"/>
      <c r="G74" s="45"/>
    </row>
    <row r="75" spans="1:7" ht="13.95" customHeight="1">
      <c r="A75" s="48"/>
      <c r="B75" s="78" t="s">
        <v>29</v>
      </c>
      <c r="C75" s="71" t="s">
        <v>83</v>
      </c>
      <c r="D75" s="83">
        <v>32353</v>
      </c>
      <c r="E75" s="63">
        <v>51354</v>
      </c>
      <c r="F75" s="63">
        <v>51354</v>
      </c>
      <c r="G75" s="45">
        <v>49651</v>
      </c>
    </row>
    <row r="76" spans="1:7" ht="13.95" customHeight="1">
      <c r="A76" s="48"/>
      <c r="B76" s="78" t="s">
        <v>30</v>
      </c>
      <c r="C76" s="71" t="s">
        <v>19</v>
      </c>
      <c r="D76" s="63">
        <v>250</v>
      </c>
      <c r="E76" s="63">
        <v>188</v>
      </c>
      <c r="F76" s="63">
        <v>188</v>
      </c>
      <c r="G76" s="45">
        <v>207</v>
      </c>
    </row>
    <row r="77" spans="1:7" ht="13.95" customHeight="1">
      <c r="A77" s="48"/>
      <c r="B77" s="78" t="s">
        <v>31</v>
      </c>
      <c r="C77" s="71" t="s">
        <v>21</v>
      </c>
      <c r="D77" s="93">
        <v>183</v>
      </c>
      <c r="E77" s="93">
        <v>137</v>
      </c>
      <c r="F77" s="93">
        <v>137</v>
      </c>
      <c r="G77" s="86">
        <v>151</v>
      </c>
    </row>
    <row r="78" spans="1:7" ht="13.95" customHeight="1">
      <c r="A78" s="48" t="s">
        <v>6</v>
      </c>
      <c r="B78" s="52">
        <v>56</v>
      </c>
      <c r="C78" s="71" t="s">
        <v>119</v>
      </c>
      <c r="D78" s="123">
        <f t="shared" ref="D78:F78" si="7">SUM(D75:D77)</f>
        <v>32786</v>
      </c>
      <c r="E78" s="123">
        <f t="shared" si="7"/>
        <v>51679</v>
      </c>
      <c r="F78" s="123">
        <f t="shared" si="7"/>
        <v>51679</v>
      </c>
      <c r="G78" s="88">
        <v>50009</v>
      </c>
    </row>
    <row r="79" spans="1:7" ht="13.95" customHeight="1">
      <c r="A79" s="48" t="s">
        <v>6</v>
      </c>
      <c r="B79" s="52">
        <v>34</v>
      </c>
      <c r="C79" s="53" t="s">
        <v>91</v>
      </c>
      <c r="D79" s="60">
        <f t="shared" ref="D79:F79" si="8">D78+D65+D59+D72</f>
        <v>209851</v>
      </c>
      <c r="E79" s="60">
        <f t="shared" si="8"/>
        <v>363783</v>
      </c>
      <c r="F79" s="60">
        <f t="shared" si="8"/>
        <v>363783</v>
      </c>
      <c r="G79" s="60">
        <v>355108</v>
      </c>
    </row>
    <row r="80" spans="1:7" ht="13.95" customHeight="1">
      <c r="A80" s="48" t="s">
        <v>6</v>
      </c>
      <c r="B80" s="54">
        <v>1.0009999999999999</v>
      </c>
      <c r="C80" s="68" t="s">
        <v>32</v>
      </c>
      <c r="D80" s="86">
        <f t="shared" ref="D80:F80" si="9">D79</f>
        <v>209851</v>
      </c>
      <c r="E80" s="86">
        <f t="shared" si="9"/>
        <v>363783</v>
      </c>
      <c r="F80" s="86">
        <f t="shared" si="9"/>
        <v>363783</v>
      </c>
      <c r="G80" s="86">
        <v>355108</v>
      </c>
    </row>
    <row r="81" spans="1:7" ht="12" customHeight="1">
      <c r="A81" s="48"/>
      <c r="B81" s="89"/>
      <c r="C81" s="68"/>
      <c r="D81" s="45"/>
      <c r="E81" s="45"/>
      <c r="F81" s="45"/>
      <c r="G81" s="45"/>
    </row>
    <row r="82" spans="1:7" ht="13.95" customHeight="1">
      <c r="A82" s="48"/>
      <c r="B82" s="54">
        <v>1.101</v>
      </c>
      <c r="C82" s="68" t="s">
        <v>33</v>
      </c>
      <c r="D82" s="81"/>
      <c r="E82" s="81"/>
      <c r="F82" s="81"/>
      <c r="G82" s="81"/>
    </row>
    <row r="83" spans="1:7" ht="13.95" customHeight="1">
      <c r="A83" s="48"/>
      <c r="B83" s="52">
        <v>60</v>
      </c>
      <c r="C83" s="71" t="s">
        <v>10</v>
      </c>
      <c r="D83" s="69"/>
      <c r="E83" s="69"/>
      <c r="F83" s="37"/>
      <c r="G83" s="69"/>
    </row>
    <row r="84" spans="1:7" ht="13.95" customHeight="1">
      <c r="A84" s="48"/>
      <c r="B84" s="52">
        <v>45</v>
      </c>
      <c r="C84" s="71" t="s">
        <v>12</v>
      </c>
      <c r="D84" s="81"/>
      <c r="E84" s="81"/>
      <c r="F84" s="81"/>
      <c r="G84" s="81"/>
    </row>
    <row r="85" spans="1:7" ht="13.95" customHeight="1">
      <c r="A85" s="48"/>
      <c r="B85" s="52" t="s">
        <v>165</v>
      </c>
      <c r="C85" s="71" t="s">
        <v>53</v>
      </c>
      <c r="D85" s="82">
        <v>0</v>
      </c>
      <c r="E85" s="91">
        <v>32467</v>
      </c>
      <c r="F85" s="91">
        <v>32467</v>
      </c>
      <c r="G85" s="45">
        <v>64728</v>
      </c>
    </row>
    <row r="86" spans="1:7" ht="13.95" customHeight="1">
      <c r="A86" s="48"/>
      <c r="B86" s="78" t="s">
        <v>34</v>
      </c>
      <c r="C86" s="71" t="s">
        <v>35</v>
      </c>
      <c r="D86" s="63">
        <v>35045</v>
      </c>
      <c r="E86" s="63">
        <v>9446</v>
      </c>
      <c r="F86" s="63">
        <v>9446</v>
      </c>
      <c r="G86" s="45">
        <v>16000</v>
      </c>
    </row>
    <row r="87" spans="1:7" ht="13.95" customHeight="1">
      <c r="A87" s="48"/>
      <c r="B87" s="78" t="s">
        <v>74</v>
      </c>
      <c r="C87" s="71" t="s">
        <v>75</v>
      </c>
      <c r="D87" s="93">
        <v>10769</v>
      </c>
      <c r="E87" s="62">
        <v>0</v>
      </c>
      <c r="F87" s="62">
        <v>0</v>
      </c>
      <c r="G87" s="62">
        <v>0</v>
      </c>
    </row>
    <row r="88" spans="1:7" ht="13.95" customHeight="1">
      <c r="A88" s="48" t="s">
        <v>6</v>
      </c>
      <c r="B88" s="52">
        <v>45</v>
      </c>
      <c r="C88" s="71" t="s">
        <v>12</v>
      </c>
      <c r="D88" s="88">
        <f t="shared" ref="D88:F88" si="10">SUM(D85:D87)</f>
        <v>45814</v>
      </c>
      <c r="E88" s="88">
        <f t="shared" si="10"/>
        <v>41913</v>
      </c>
      <c r="F88" s="88">
        <f t="shared" si="10"/>
        <v>41913</v>
      </c>
      <c r="G88" s="88">
        <v>80728</v>
      </c>
    </row>
    <row r="89" spans="1:7" ht="12" customHeight="1">
      <c r="A89" s="48"/>
      <c r="B89" s="52"/>
      <c r="C89" s="71"/>
      <c r="D89" s="81"/>
      <c r="E89" s="91"/>
      <c r="F89" s="81"/>
      <c r="G89" s="81"/>
    </row>
    <row r="90" spans="1:7" ht="13.95" customHeight="1">
      <c r="A90" s="48"/>
      <c r="B90" s="92">
        <v>46</v>
      </c>
      <c r="C90" s="71" t="s">
        <v>13</v>
      </c>
      <c r="D90" s="69"/>
      <c r="E90" s="69"/>
      <c r="F90" s="69"/>
      <c r="G90" s="46"/>
    </row>
    <row r="91" spans="1:7" ht="13.95" customHeight="1">
      <c r="A91" s="48"/>
      <c r="B91" s="52" t="s">
        <v>166</v>
      </c>
      <c r="C91" s="72" t="s">
        <v>53</v>
      </c>
      <c r="D91" s="82">
        <v>0</v>
      </c>
      <c r="E91" s="91">
        <v>7881</v>
      </c>
      <c r="F91" s="91">
        <v>7881</v>
      </c>
      <c r="G91" s="45">
        <v>8621</v>
      </c>
    </row>
    <row r="92" spans="1:7" ht="13.95" customHeight="1">
      <c r="A92" s="48"/>
      <c r="B92" s="78" t="s">
        <v>36</v>
      </c>
      <c r="C92" s="72" t="s">
        <v>35</v>
      </c>
      <c r="D92" s="83">
        <v>6690</v>
      </c>
      <c r="E92" s="1">
        <v>0</v>
      </c>
      <c r="F92" s="1">
        <v>0</v>
      </c>
      <c r="G92" s="1">
        <v>0</v>
      </c>
    </row>
    <row r="93" spans="1:7" ht="13.95" customHeight="1">
      <c r="A93" s="48"/>
      <c r="B93" s="78" t="s">
        <v>76</v>
      </c>
      <c r="C93" s="72" t="s">
        <v>77</v>
      </c>
      <c r="D93" s="83">
        <v>1789</v>
      </c>
      <c r="E93" s="124">
        <v>956</v>
      </c>
      <c r="F93" s="124">
        <v>956</v>
      </c>
      <c r="G93" s="83">
        <v>1052</v>
      </c>
    </row>
    <row r="94" spans="1:7" ht="13.95" customHeight="1">
      <c r="A94" s="48" t="s">
        <v>6</v>
      </c>
      <c r="B94" s="92">
        <v>46</v>
      </c>
      <c r="C94" s="71" t="s">
        <v>13</v>
      </c>
      <c r="D94" s="84">
        <f t="shared" ref="D94:F94" si="11">SUM(D91:D93)</f>
        <v>8479</v>
      </c>
      <c r="E94" s="84">
        <f t="shared" si="11"/>
        <v>8837</v>
      </c>
      <c r="F94" s="84">
        <f t="shared" si="11"/>
        <v>8837</v>
      </c>
      <c r="G94" s="84">
        <v>9673</v>
      </c>
    </row>
    <row r="95" spans="1:7" ht="12" customHeight="1">
      <c r="A95" s="48"/>
      <c r="B95" s="78"/>
      <c r="C95" s="71"/>
      <c r="D95" s="81"/>
      <c r="E95" s="81"/>
      <c r="F95" s="81"/>
      <c r="G95" s="46"/>
    </row>
    <row r="96" spans="1:7" ht="14.4" customHeight="1">
      <c r="A96" s="48"/>
      <c r="B96" s="92" t="s">
        <v>150</v>
      </c>
      <c r="C96" s="71" t="s">
        <v>146</v>
      </c>
      <c r="D96" s="81"/>
      <c r="E96" s="81"/>
      <c r="F96" s="81"/>
      <c r="G96" s="46"/>
    </row>
    <row r="97" spans="1:7" ht="14.4" customHeight="1">
      <c r="A97" s="48"/>
      <c r="B97" s="78" t="s">
        <v>151</v>
      </c>
      <c r="C97" s="72" t="s">
        <v>35</v>
      </c>
      <c r="D97" s="123">
        <v>2672</v>
      </c>
      <c r="E97" s="87">
        <v>0</v>
      </c>
      <c r="F97" s="87">
        <v>0</v>
      </c>
      <c r="G97" s="62">
        <v>0</v>
      </c>
    </row>
    <row r="98" spans="1:7">
      <c r="A98" s="48" t="s">
        <v>6</v>
      </c>
      <c r="B98" s="92" t="s">
        <v>150</v>
      </c>
      <c r="C98" s="71" t="s">
        <v>146</v>
      </c>
      <c r="D98" s="77">
        <f t="shared" ref="D98:F98" si="12">SUM(D97)</f>
        <v>2672</v>
      </c>
      <c r="E98" s="76">
        <f t="shared" si="12"/>
        <v>0</v>
      </c>
      <c r="F98" s="76">
        <f t="shared" si="12"/>
        <v>0</v>
      </c>
      <c r="G98" s="76">
        <v>0</v>
      </c>
    </row>
    <row r="99" spans="1:7" ht="10.199999999999999" customHeight="1">
      <c r="A99" s="48"/>
      <c r="B99" s="78"/>
      <c r="C99" s="71"/>
      <c r="D99" s="81"/>
      <c r="E99" s="81"/>
      <c r="F99" s="81"/>
      <c r="G99" s="46"/>
    </row>
    <row r="100" spans="1:7" ht="14.85" customHeight="1">
      <c r="A100" s="48"/>
      <c r="B100" s="92">
        <v>48</v>
      </c>
      <c r="C100" s="71" t="s">
        <v>14</v>
      </c>
      <c r="D100" s="69"/>
      <c r="E100" s="81"/>
      <c r="F100" s="81"/>
      <c r="G100" s="46"/>
    </row>
    <row r="101" spans="1:7" ht="14.85" customHeight="1">
      <c r="A101" s="48"/>
      <c r="B101" s="52" t="s">
        <v>167</v>
      </c>
      <c r="C101" s="71" t="s">
        <v>53</v>
      </c>
      <c r="D101" s="82">
        <v>0</v>
      </c>
      <c r="E101" s="91">
        <v>12497</v>
      </c>
      <c r="F101" s="91">
        <v>12497</v>
      </c>
      <c r="G101" s="45">
        <v>11358</v>
      </c>
    </row>
    <row r="102" spans="1:7" ht="14.85" customHeight="1">
      <c r="A102" s="48"/>
      <c r="B102" s="78" t="s">
        <v>37</v>
      </c>
      <c r="C102" s="71" t="s">
        <v>35</v>
      </c>
      <c r="D102" s="63">
        <v>7358</v>
      </c>
      <c r="E102" s="1">
        <v>0</v>
      </c>
      <c r="F102" s="1">
        <v>0</v>
      </c>
      <c r="G102" s="1">
        <v>0</v>
      </c>
    </row>
    <row r="103" spans="1:7" ht="13.65" customHeight="1">
      <c r="A103" s="79"/>
      <c r="B103" s="122" t="s">
        <v>78</v>
      </c>
      <c r="C103" s="80" t="s">
        <v>79</v>
      </c>
      <c r="D103" s="123">
        <v>2901</v>
      </c>
      <c r="E103" s="87">
        <v>0</v>
      </c>
      <c r="F103" s="87">
        <v>0</v>
      </c>
      <c r="G103" s="62">
        <v>0</v>
      </c>
    </row>
    <row r="104" spans="1:7" ht="13.65" customHeight="1">
      <c r="A104" s="48" t="s">
        <v>6</v>
      </c>
      <c r="B104" s="92">
        <v>48</v>
      </c>
      <c r="C104" s="71" t="s">
        <v>14</v>
      </c>
      <c r="D104" s="88">
        <f t="shared" ref="D104:F104" si="13">SUM(D101:D103)</f>
        <v>10259</v>
      </c>
      <c r="E104" s="88">
        <f t="shared" si="13"/>
        <v>12497</v>
      </c>
      <c r="F104" s="88">
        <f t="shared" si="13"/>
        <v>12497</v>
      </c>
      <c r="G104" s="88">
        <v>11358</v>
      </c>
    </row>
    <row r="105" spans="1:7" ht="13.65" customHeight="1">
      <c r="A105" s="48" t="s">
        <v>6</v>
      </c>
      <c r="B105" s="52">
        <v>60</v>
      </c>
      <c r="C105" s="71" t="s">
        <v>10</v>
      </c>
      <c r="D105" s="93">
        <f t="shared" ref="D105:F105" si="14">D104+D94+D88+D98</f>
        <v>67224</v>
      </c>
      <c r="E105" s="93">
        <f t="shared" si="14"/>
        <v>63247</v>
      </c>
      <c r="F105" s="93">
        <f t="shared" si="14"/>
        <v>63247</v>
      </c>
      <c r="G105" s="93">
        <v>101759</v>
      </c>
    </row>
    <row r="106" spans="1:7" ht="13.65" customHeight="1">
      <c r="A106" s="48" t="s">
        <v>6</v>
      </c>
      <c r="B106" s="54">
        <v>1.101</v>
      </c>
      <c r="C106" s="68" t="s">
        <v>33</v>
      </c>
      <c r="D106" s="86">
        <f t="shared" ref="D106:F106" si="15">D105</f>
        <v>67224</v>
      </c>
      <c r="E106" s="93">
        <f t="shared" si="15"/>
        <v>63247</v>
      </c>
      <c r="F106" s="86">
        <f t="shared" si="15"/>
        <v>63247</v>
      </c>
      <c r="G106" s="86">
        <v>101759</v>
      </c>
    </row>
    <row r="107" spans="1:7" ht="13.65" customHeight="1">
      <c r="A107" s="48" t="s">
        <v>6</v>
      </c>
      <c r="B107" s="70">
        <v>1</v>
      </c>
      <c r="C107" s="71" t="s">
        <v>38</v>
      </c>
      <c r="D107" s="60">
        <f t="shared" ref="D107:F107" si="16">D106+D80</f>
        <v>277075</v>
      </c>
      <c r="E107" s="107">
        <f t="shared" si="16"/>
        <v>427030</v>
      </c>
      <c r="F107" s="60">
        <f t="shared" si="16"/>
        <v>427030</v>
      </c>
      <c r="G107" s="60">
        <v>456867</v>
      </c>
    </row>
    <row r="108" spans="1:7">
      <c r="A108" s="48"/>
      <c r="B108" s="70"/>
      <c r="C108" s="71"/>
      <c r="D108" s="45"/>
      <c r="E108" s="94"/>
      <c r="F108" s="95"/>
      <c r="G108" s="95"/>
    </row>
    <row r="109" spans="1:7" ht="13.65" customHeight="1">
      <c r="A109" s="48"/>
      <c r="B109" s="70">
        <v>2</v>
      </c>
      <c r="C109" s="71" t="s">
        <v>42</v>
      </c>
      <c r="D109" s="45"/>
      <c r="E109" s="63"/>
      <c r="F109" s="45"/>
      <c r="G109" s="45"/>
    </row>
    <row r="110" spans="1:7" ht="13.65" customHeight="1">
      <c r="A110" s="48"/>
      <c r="B110" s="54">
        <v>2.1070000000000002</v>
      </c>
      <c r="C110" s="68" t="s">
        <v>43</v>
      </c>
      <c r="D110" s="45"/>
      <c r="E110" s="63"/>
      <c r="F110" s="45"/>
      <c r="G110" s="45"/>
    </row>
    <row r="111" spans="1:7" ht="13.65" customHeight="1">
      <c r="A111" s="48"/>
      <c r="B111" s="52">
        <v>60</v>
      </c>
      <c r="C111" s="71" t="s">
        <v>10</v>
      </c>
      <c r="D111" s="45"/>
      <c r="E111" s="63"/>
      <c r="F111" s="45"/>
      <c r="G111" s="45"/>
    </row>
    <row r="112" spans="1:7" ht="13.65" customHeight="1">
      <c r="A112" s="48"/>
      <c r="B112" s="52">
        <v>45</v>
      </c>
      <c r="C112" s="71" t="s">
        <v>12</v>
      </c>
      <c r="D112" s="45"/>
      <c r="E112" s="63"/>
      <c r="F112" s="45"/>
      <c r="G112" s="45"/>
    </row>
    <row r="113" spans="1:7" ht="13.65" customHeight="1">
      <c r="A113" s="48"/>
      <c r="B113" s="52" t="s">
        <v>165</v>
      </c>
      <c r="C113" s="71" t="s">
        <v>53</v>
      </c>
      <c r="D113" s="82">
        <v>0</v>
      </c>
      <c r="E113" s="91">
        <v>4322</v>
      </c>
      <c r="F113" s="91">
        <v>4322</v>
      </c>
      <c r="G113" s="45">
        <v>4198</v>
      </c>
    </row>
    <row r="114" spans="1:7" ht="13.65" customHeight="1">
      <c r="A114" s="48"/>
      <c r="B114" s="78" t="s">
        <v>133</v>
      </c>
      <c r="C114" s="71" t="s">
        <v>143</v>
      </c>
      <c r="D114" s="93">
        <v>12512</v>
      </c>
      <c r="E114" s="62">
        <v>0</v>
      </c>
      <c r="F114" s="62">
        <v>0</v>
      </c>
      <c r="G114" s="62">
        <v>0</v>
      </c>
    </row>
    <row r="115" spans="1:7" ht="13.65" customHeight="1">
      <c r="A115" s="48" t="s">
        <v>6</v>
      </c>
      <c r="B115" s="52">
        <v>60</v>
      </c>
      <c r="C115" s="71" t="s">
        <v>10</v>
      </c>
      <c r="D115" s="63">
        <f t="shared" ref="D115:F115" si="17">SUM(D113:D114)</f>
        <v>12512</v>
      </c>
      <c r="E115" s="63">
        <f t="shared" si="17"/>
        <v>4322</v>
      </c>
      <c r="F115" s="63">
        <f t="shared" si="17"/>
        <v>4322</v>
      </c>
      <c r="G115" s="63">
        <v>4198</v>
      </c>
    </row>
    <row r="116" spans="1:7" ht="13.65" customHeight="1">
      <c r="A116" s="48" t="s">
        <v>6</v>
      </c>
      <c r="B116" s="54">
        <v>2.1070000000000002</v>
      </c>
      <c r="C116" s="68" t="s">
        <v>43</v>
      </c>
      <c r="D116" s="107">
        <f t="shared" ref="D116:F117" si="18">D115</f>
        <v>12512</v>
      </c>
      <c r="E116" s="107">
        <f t="shared" si="18"/>
        <v>4322</v>
      </c>
      <c r="F116" s="107">
        <f t="shared" si="18"/>
        <v>4322</v>
      </c>
      <c r="G116" s="60">
        <v>4198</v>
      </c>
    </row>
    <row r="117" spans="1:7" ht="13.65" customHeight="1">
      <c r="A117" s="48" t="s">
        <v>6</v>
      </c>
      <c r="B117" s="70">
        <v>2</v>
      </c>
      <c r="C117" s="71" t="s">
        <v>42</v>
      </c>
      <c r="D117" s="93">
        <f t="shared" si="18"/>
        <v>12512</v>
      </c>
      <c r="E117" s="93">
        <f t="shared" si="18"/>
        <v>4322</v>
      </c>
      <c r="F117" s="93">
        <f t="shared" si="18"/>
        <v>4322</v>
      </c>
      <c r="G117" s="86">
        <v>4198</v>
      </c>
    </row>
    <row r="118" spans="1:7" ht="13.65" customHeight="1">
      <c r="A118" s="48" t="s">
        <v>6</v>
      </c>
      <c r="B118" s="67">
        <v>2215</v>
      </c>
      <c r="C118" s="68" t="s">
        <v>1</v>
      </c>
      <c r="D118" s="60">
        <f t="shared" ref="D118:F118" si="19">D107+D117</f>
        <v>289587</v>
      </c>
      <c r="E118" s="60">
        <f t="shared" si="19"/>
        <v>431352</v>
      </c>
      <c r="F118" s="60">
        <f t="shared" si="19"/>
        <v>431352</v>
      </c>
      <c r="G118" s="60">
        <v>461065</v>
      </c>
    </row>
    <row r="119" spans="1:7">
      <c r="A119" s="48"/>
      <c r="B119" s="67"/>
      <c r="C119" s="68"/>
      <c r="D119" s="45"/>
      <c r="E119" s="45"/>
      <c r="F119" s="45"/>
      <c r="G119" s="45"/>
    </row>
    <row r="120" spans="1:7" ht="13.8" customHeight="1">
      <c r="A120" s="48" t="s">
        <v>8</v>
      </c>
      <c r="B120" s="49">
        <v>2216</v>
      </c>
      <c r="C120" s="50" t="s">
        <v>2</v>
      </c>
      <c r="D120" s="46"/>
      <c r="E120" s="46"/>
      <c r="F120" s="46"/>
      <c r="G120" s="46"/>
    </row>
    <row r="121" spans="1:7" ht="13.8" customHeight="1">
      <c r="A121" s="48"/>
      <c r="B121" s="96">
        <v>5</v>
      </c>
      <c r="C121" s="53" t="s">
        <v>110</v>
      </c>
      <c r="D121" s="46"/>
      <c r="E121" s="46"/>
      <c r="F121" s="46"/>
      <c r="G121" s="46"/>
    </row>
    <row r="122" spans="1:7" ht="13.8" customHeight="1">
      <c r="A122" s="48"/>
      <c r="B122" s="54">
        <v>5.0529999999999999</v>
      </c>
      <c r="C122" s="50" t="s">
        <v>10</v>
      </c>
      <c r="D122" s="46"/>
      <c r="E122" s="46"/>
      <c r="F122" s="46"/>
      <c r="G122" s="46"/>
    </row>
    <row r="123" spans="1:7" ht="13.8" customHeight="1">
      <c r="A123" s="48"/>
      <c r="B123" s="55">
        <v>60</v>
      </c>
      <c r="C123" s="53" t="s">
        <v>90</v>
      </c>
      <c r="D123" s="46"/>
      <c r="E123" s="46"/>
      <c r="F123" s="46"/>
      <c r="G123" s="46"/>
    </row>
    <row r="124" spans="1:7" ht="26.4">
      <c r="A124" s="48"/>
      <c r="B124" s="97">
        <v>85</v>
      </c>
      <c r="C124" s="53" t="s">
        <v>61</v>
      </c>
      <c r="D124" s="46"/>
      <c r="E124" s="46"/>
      <c r="F124" s="46"/>
      <c r="G124" s="46"/>
    </row>
    <row r="125" spans="1:7" ht="13.8" customHeight="1">
      <c r="A125" s="48"/>
      <c r="B125" s="55" t="s">
        <v>65</v>
      </c>
      <c r="C125" s="53" t="s">
        <v>53</v>
      </c>
      <c r="D125" s="83">
        <v>4107</v>
      </c>
      <c r="E125" s="83">
        <v>1174</v>
      </c>
      <c r="F125" s="83">
        <v>1174</v>
      </c>
      <c r="G125" s="46">
        <v>2130</v>
      </c>
    </row>
    <row r="126" spans="1:7" ht="13.8" customHeight="1">
      <c r="A126" s="48" t="s">
        <v>6</v>
      </c>
      <c r="B126" s="55">
        <v>60</v>
      </c>
      <c r="C126" s="53" t="s">
        <v>90</v>
      </c>
      <c r="D126" s="107">
        <f t="shared" ref="D126:F126" si="20">SUM(D125:D125)</f>
        <v>4107</v>
      </c>
      <c r="E126" s="107">
        <f t="shared" si="20"/>
        <v>1174</v>
      </c>
      <c r="F126" s="107">
        <f t="shared" si="20"/>
        <v>1174</v>
      </c>
      <c r="G126" s="60">
        <v>2130</v>
      </c>
    </row>
    <row r="127" spans="1:7">
      <c r="A127" s="48"/>
      <c r="B127" s="55"/>
      <c r="C127" s="53"/>
      <c r="D127" s="45"/>
      <c r="E127" s="45"/>
      <c r="F127" s="45"/>
      <c r="G127" s="45"/>
    </row>
    <row r="128" spans="1:7" ht="13.8" customHeight="1">
      <c r="A128" s="48"/>
      <c r="B128" s="55">
        <v>61</v>
      </c>
      <c r="C128" s="53" t="s">
        <v>55</v>
      </c>
      <c r="D128" s="46"/>
      <c r="E128" s="46"/>
      <c r="F128" s="46"/>
      <c r="G128" s="46"/>
    </row>
    <row r="129" spans="1:7" ht="26.4">
      <c r="A129" s="48"/>
      <c r="B129" s="97">
        <v>85</v>
      </c>
      <c r="C129" s="53" t="s">
        <v>61</v>
      </c>
      <c r="D129" s="45"/>
      <c r="E129" s="45"/>
      <c r="F129" s="45"/>
      <c r="G129" s="45"/>
    </row>
    <row r="130" spans="1:7" ht="13.8" customHeight="1">
      <c r="A130" s="48"/>
      <c r="B130" s="55" t="s">
        <v>66</v>
      </c>
      <c r="C130" s="53" t="s">
        <v>56</v>
      </c>
      <c r="D130" s="83">
        <v>5489</v>
      </c>
      <c r="E130" s="63">
        <v>4125</v>
      </c>
      <c r="F130" s="63">
        <v>4125</v>
      </c>
      <c r="G130" s="45">
        <v>4538</v>
      </c>
    </row>
    <row r="131" spans="1:7" ht="8.4" customHeight="1">
      <c r="A131" s="48"/>
      <c r="B131" s="55"/>
      <c r="C131" s="53"/>
      <c r="D131" s="45"/>
      <c r="E131" s="45"/>
      <c r="F131" s="45"/>
      <c r="G131" s="45"/>
    </row>
    <row r="132" spans="1:7" ht="26.4">
      <c r="A132" s="48"/>
      <c r="B132" s="97">
        <v>86</v>
      </c>
      <c r="C132" s="53" t="s">
        <v>62</v>
      </c>
      <c r="D132" s="45"/>
      <c r="E132" s="45"/>
      <c r="F132" s="45"/>
      <c r="G132" s="45"/>
    </row>
    <row r="133" spans="1:7" ht="13.65" customHeight="1">
      <c r="A133" s="48"/>
      <c r="B133" s="55" t="s">
        <v>67</v>
      </c>
      <c r="C133" s="53" t="s">
        <v>56</v>
      </c>
      <c r="D133" s="83">
        <v>773</v>
      </c>
      <c r="E133" s="63">
        <v>580</v>
      </c>
      <c r="F133" s="63">
        <v>580</v>
      </c>
      <c r="G133" s="45">
        <v>638</v>
      </c>
    </row>
    <row r="134" spans="1:7">
      <c r="A134" s="48"/>
      <c r="B134" s="55"/>
      <c r="C134" s="53"/>
      <c r="D134" s="46"/>
      <c r="E134" s="46"/>
      <c r="F134" s="46"/>
      <c r="G134" s="46"/>
    </row>
    <row r="135" spans="1:7" ht="26.4">
      <c r="A135" s="48"/>
      <c r="B135" s="97">
        <v>87</v>
      </c>
      <c r="C135" s="53" t="s">
        <v>63</v>
      </c>
      <c r="D135" s="45"/>
      <c r="E135" s="45"/>
      <c r="F135" s="45"/>
      <c r="G135" s="45"/>
    </row>
    <row r="136" spans="1:7" ht="13.65" customHeight="1">
      <c r="A136" s="48"/>
      <c r="B136" s="55" t="s">
        <v>68</v>
      </c>
      <c r="C136" s="53" t="s">
        <v>56</v>
      </c>
      <c r="D136" s="63">
        <v>373</v>
      </c>
      <c r="E136" s="63">
        <v>287</v>
      </c>
      <c r="F136" s="63">
        <v>287</v>
      </c>
      <c r="G136" s="45">
        <v>316</v>
      </c>
    </row>
    <row r="137" spans="1:7">
      <c r="A137" s="48"/>
      <c r="B137" s="55"/>
      <c r="C137" s="53"/>
      <c r="D137" s="46"/>
      <c r="E137" s="45"/>
      <c r="F137" s="46"/>
      <c r="G137" s="46"/>
    </row>
    <row r="138" spans="1:7" ht="26.4">
      <c r="A138" s="48"/>
      <c r="B138" s="97">
        <v>88</v>
      </c>
      <c r="C138" s="53" t="s">
        <v>64</v>
      </c>
      <c r="D138" s="45"/>
      <c r="E138" s="45"/>
      <c r="F138" s="45"/>
      <c r="G138" s="45"/>
    </row>
    <row r="139" spans="1:7" ht="13.65" customHeight="1">
      <c r="A139" s="48"/>
      <c r="B139" s="55" t="s">
        <v>69</v>
      </c>
      <c r="C139" s="53" t="s">
        <v>56</v>
      </c>
      <c r="D139" s="63">
        <v>548</v>
      </c>
      <c r="E139" s="63">
        <v>411</v>
      </c>
      <c r="F139" s="63">
        <v>411</v>
      </c>
      <c r="G139" s="45">
        <v>452</v>
      </c>
    </row>
    <row r="140" spans="1:7" ht="13.65" customHeight="1">
      <c r="A140" s="48" t="s">
        <v>6</v>
      </c>
      <c r="B140" s="55">
        <v>61</v>
      </c>
      <c r="C140" s="53" t="s">
        <v>55</v>
      </c>
      <c r="D140" s="107">
        <f t="shared" ref="D140:F140" si="21">SUM(D130:D139)</f>
        <v>7183</v>
      </c>
      <c r="E140" s="107">
        <f t="shared" si="21"/>
        <v>5403</v>
      </c>
      <c r="F140" s="107">
        <f t="shared" si="21"/>
        <v>5403</v>
      </c>
      <c r="G140" s="60">
        <v>5944</v>
      </c>
    </row>
    <row r="141" spans="1:7" ht="13.65" customHeight="1">
      <c r="A141" s="48" t="s">
        <v>6</v>
      </c>
      <c r="B141" s="54">
        <v>5.0529999999999999</v>
      </c>
      <c r="C141" s="50" t="s">
        <v>10</v>
      </c>
      <c r="D141" s="83">
        <f t="shared" ref="D141:F141" si="22">D140+D126</f>
        <v>11290</v>
      </c>
      <c r="E141" s="83">
        <f t="shared" si="22"/>
        <v>6577</v>
      </c>
      <c r="F141" s="83">
        <f t="shared" si="22"/>
        <v>6577</v>
      </c>
      <c r="G141" s="46">
        <v>8074</v>
      </c>
    </row>
    <row r="142" spans="1:7" ht="13.65" customHeight="1">
      <c r="A142" s="48" t="s">
        <v>6</v>
      </c>
      <c r="B142" s="96">
        <v>5</v>
      </c>
      <c r="C142" s="53" t="s">
        <v>110</v>
      </c>
      <c r="D142" s="107">
        <f t="shared" ref="D142:F143" si="23">D141</f>
        <v>11290</v>
      </c>
      <c r="E142" s="107">
        <f t="shared" si="23"/>
        <v>6577</v>
      </c>
      <c r="F142" s="107">
        <f t="shared" si="23"/>
        <v>6577</v>
      </c>
      <c r="G142" s="60">
        <v>8074</v>
      </c>
    </row>
    <row r="143" spans="1:7" ht="13.65" customHeight="1">
      <c r="A143" s="79" t="s">
        <v>6</v>
      </c>
      <c r="B143" s="98">
        <v>2216</v>
      </c>
      <c r="C143" s="99" t="s">
        <v>2</v>
      </c>
      <c r="D143" s="107">
        <f t="shared" si="23"/>
        <v>11290</v>
      </c>
      <c r="E143" s="107">
        <f t="shared" si="23"/>
        <v>6577</v>
      </c>
      <c r="F143" s="107">
        <f t="shared" si="23"/>
        <v>6577</v>
      </c>
      <c r="G143" s="64">
        <v>8074</v>
      </c>
    </row>
    <row r="144" spans="1:7" ht="13.65" customHeight="1">
      <c r="A144" s="100" t="s">
        <v>6</v>
      </c>
      <c r="B144" s="101"/>
      <c r="C144" s="102" t="s">
        <v>7</v>
      </c>
      <c r="D144" s="60">
        <f t="shared" ref="D144:F144" si="24">D118+D143+D44</f>
        <v>315743</v>
      </c>
      <c r="E144" s="107">
        <f t="shared" si="24"/>
        <v>446260</v>
      </c>
      <c r="F144" s="60">
        <f t="shared" si="24"/>
        <v>446260</v>
      </c>
      <c r="G144" s="60">
        <v>477717</v>
      </c>
    </row>
    <row r="145" spans="1:7" ht="8.4" customHeight="1">
      <c r="A145" s="48"/>
      <c r="B145" s="75"/>
      <c r="C145" s="68"/>
      <c r="D145" s="45"/>
      <c r="E145" s="45"/>
      <c r="F145" s="45"/>
      <c r="G145" s="45"/>
    </row>
    <row r="146" spans="1:7" ht="14.1" customHeight="1">
      <c r="A146" s="48"/>
      <c r="B146" s="75"/>
      <c r="C146" s="68" t="s">
        <v>39</v>
      </c>
      <c r="D146" s="46"/>
      <c r="E146" s="46"/>
      <c r="F146" s="46"/>
      <c r="G146" s="46"/>
    </row>
    <row r="147" spans="1:7" ht="26.4">
      <c r="A147" s="48" t="s">
        <v>8</v>
      </c>
      <c r="B147" s="67">
        <v>4215</v>
      </c>
      <c r="C147" s="68" t="s">
        <v>3</v>
      </c>
      <c r="D147" s="69"/>
      <c r="E147" s="69"/>
      <c r="F147" s="69"/>
      <c r="G147" s="69"/>
    </row>
    <row r="148" spans="1:7" ht="13.65" customHeight="1">
      <c r="A148" s="48"/>
      <c r="B148" s="70">
        <v>1</v>
      </c>
      <c r="C148" s="71" t="s">
        <v>38</v>
      </c>
      <c r="D148" s="69"/>
      <c r="E148" s="69"/>
      <c r="F148" s="69"/>
      <c r="G148" s="69"/>
    </row>
    <row r="149" spans="1:7" ht="13.65" customHeight="1">
      <c r="A149" s="48"/>
      <c r="B149" s="54">
        <v>1.101</v>
      </c>
      <c r="C149" s="68" t="s">
        <v>40</v>
      </c>
      <c r="D149" s="69"/>
      <c r="E149" s="69"/>
      <c r="F149" s="69"/>
      <c r="G149" s="69"/>
    </row>
    <row r="150" spans="1:7" ht="13.65" customHeight="1">
      <c r="A150" s="48"/>
      <c r="B150" s="70">
        <v>60</v>
      </c>
      <c r="C150" s="71" t="s">
        <v>73</v>
      </c>
      <c r="D150" s="45"/>
      <c r="E150" s="45"/>
      <c r="F150" s="45"/>
      <c r="G150" s="45"/>
    </row>
    <row r="151" spans="1:7" ht="27.9" customHeight="1">
      <c r="A151" s="79"/>
      <c r="B151" s="125" t="s">
        <v>153</v>
      </c>
      <c r="C151" s="103" t="s">
        <v>154</v>
      </c>
      <c r="D151" s="62">
        <v>0</v>
      </c>
      <c r="E151" s="93">
        <v>4457</v>
      </c>
      <c r="F151" s="93">
        <v>4457</v>
      </c>
      <c r="G151" s="62">
        <v>0</v>
      </c>
    </row>
    <row r="152" spans="1:7" ht="15" customHeight="1">
      <c r="A152" s="48"/>
      <c r="B152" s="70" t="s">
        <v>112</v>
      </c>
      <c r="C152" s="72" t="s">
        <v>113</v>
      </c>
      <c r="D152" s="63">
        <v>600</v>
      </c>
      <c r="E152" s="63">
        <v>10645</v>
      </c>
      <c r="F152" s="63">
        <v>10645</v>
      </c>
      <c r="G152" s="1">
        <v>0</v>
      </c>
    </row>
    <row r="153" spans="1:7" ht="15" customHeight="1">
      <c r="A153" s="48" t="s">
        <v>6</v>
      </c>
      <c r="B153" s="70">
        <v>60</v>
      </c>
      <c r="C153" s="71" t="s">
        <v>73</v>
      </c>
      <c r="D153" s="60">
        <f t="shared" ref="D153:F153" si="25">SUM(D151:D152)</f>
        <v>600</v>
      </c>
      <c r="E153" s="60">
        <f t="shared" si="25"/>
        <v>15102</v>
      </c>
      <c r="F153" s="60">
        <f t="shared" si="25"/>
        <v>15102</v>
      </c>
      <c r="G153" s="59">
        <v>0</v>
      </c>
    </row>
    <row r="154" spans="1:7" ht="14.1" customHeight="1">
      <c r="A154" s="48"/>
      <c r="B154" s="70"/>
      <c r="C154" s="71"/>
      <c r="D154" s="46"/>
      <c r="E154" s="45"/>
      <c r="F154" s="45"/>
      <c r="G154" s="61"/>
    </row>
    <row r="155" spans="1:7" ht="15" customHeight="1">
      <c r="A155" s="48"/>
      <c r="B155" s="70">
        <v>61</v>
      </c>
      <c r="C155" s="71" t="s">
        <v>168</v>
      </c>
      <c r="D155" s="46"/>
      <c r="E155" s="45"/>
      <c r="F155" s="45"/>
      <c r="G155" s="61"/>
    </row>
    <row r="156" spans="1:7" ht="27" customHeight="1">
      <c r="A156" s="48"/>
      <c r="B156" s="70" t="s">
        <v>169</v>
      </c>
      <c r="C156" s="104" t="s">
        <v>170</v>
      </c>
      <c r="D156" s="62">
        <v>0</v>
      </c>
      <c r="E156" s="93">
        <v>1688</v>
      </c>
      <c r="F156" s="93">
        <v>1688</v>
      </c>
      <c r="G156" s="62">
        <v>0</v>
      </c>
    </row>
    <row r="157" spans="1:7" ht="15" customHeight="1">
      <c r="A157" s="48" t="s">
        <v>6</v>
      </c>
      <c r="B157" s="70">
        <v>61</v>
      </c>
      <c r="C157" s="71" t="s">
        <v>168</v>
      </c>
      <c r="D157" s="62">
        <f t="shared" ref="D157:F157" si="26">D156</f>
        <v>0</v>
      </c>
      <c r="E157" s="93">
        <f t="shared" si="26"/>
        <v>1688</v>
      </c>
      <c r="F157" s="93">
        <f t="shared" si="26"/>
        <v>1688</v>
      </c>
      <c r="G157" s="62">
        <v>0</v>
      </c>
    </row>
    <row r="158" spans="1:7" ht="14.1" customHeight="1">
      <c r="A158" s="48"/>
      <c r="B158" s="70"/>
      <c r="C158" s="71"/>
      <c r="D158" s="46"/>
      <c r="E158" s="45"/>
      <c r="F158" s="45"/>
      <c r="G158" s="61"/>
    </row>
    <row r="159" spans="1:7" ht="15" customHeight="1">
      <c r="A159" s="48"/>
      <c r="B159" s="70">
        <v>63</v>
      </c>
      <c r="C159" s="71" t="s">
        <v>45</v>
      </c>
      <c r="D159" s="45"/>
      <c r="E159" s="45"/>
      <c r="F159" s="45"/>
      <c r="G159" s="61"/>
    </row>
    <row r="160" spans="1:7" ht="27" customHeight="1">
      <c r="A160" s="48"/>
      <c r="B160" s="70" t="s">
        <v>92</v>
      </c>
      <c r="C160" s="72" t="s">
        <v>100</v>
      </c>
      <c r="D160" s="93">
        <v>2959</v>
      </c>
      <c r="E160" s="93">
        <v>1735</v>
      </c>
      <c r="F160" s="93">
        <v>1735</v>
      </c>
      <c r="G160" s="93">
        <v>1735</v>
      </c>
    </row>
    <row r="161" spans="1:7" ht="15" customHeight="1">
      <c r="A161" s="48" t="s">
        <v>6</v>
      </c>
      <c r="B161" s="70">
        <v>63</v>
      </c>
      <c r="C161" s="71" t="s">
        <v>45</v>
      </c>
      <c r="D161" s="86">
        <f>SUM(D160:D160)</f>
        <v>2959</v>
      </c>
      <c r="E161" s="86">
        <f t="shared" ref="E161:F161" si="27">SUM(E160:E160)</f>
        <v>1735</v>
      </c>
      <c r="F161" s="86">
        <f t="shared" si="27"/>
        <v>1735</v>
      </c>
      <c r="G161" s="93">
        <v>1735</v>
      </c>
    </row>
    <row r="162" spans="1:7">
      <c r="A162" s="48"/>
      <c r="B162" s="70"/>
      <c r="C162" s="71"/>
      <c r="D162" s="45"/>
      <c r="E162" s="45"/>
      <c r="F162" s="45"/>
      <c r="G162" s="45"/>
    </row>
    <row r="163" spans="1:7" ht="15" customHeight="1">
      <c r="A163" s="48"/>
      <c r="B163" s="70">
        <v>70</v>
      </c>
      <c r="C163" s="71" t="s">
        <v>44</v>
      </c>
      <c r="D163" s="45"/>
      <c r="E163" s="45"/>
      <c r="F163" s="45"/>
      <c r="G163" s="45"/>
    </row>
    <row r="164" spans="1:7" ht="15" customHeight="1">
      <c r="A164" s="48"/>
      <c r="B164" s="70" t="s">
        <v>94</v>
      </c>
      <c r="C164" s="71" t="s">
        <v>95</v>
      </c>
      <c r="D164" s="63">
        <v>8654</v>
      </c>
      <c r="E164" s="1">
        <v>0</v>
      </c>
      <c r="F164" s="1">
        <v>0</v>
      </c>
      <c r="G164" s="1">
        <v>0</v>
      </c>
    </row>
    <row r="165" spans="1:7" ht="15" customHeight="1">
      <c r="A165" s="48"/>
      <c r="B165" s="70" t="s">
        <v>46</v>
      </c>
      <c r="C165" s="71" t="s">
        <v>120</v>
      </c>
      <c r="D165" s="63">
        <v>20000</v>
      </c>
      <c r="E165" s="1">
        <v>0</v>
      </c>
      <c r="F165" s="45">
        <v>12800</v>
      </c>
      <c r="G165" s="63">
        <v>34800</v>
      </c>
    </row>
    <row r="166" spans="1:7" ht="15" customHeight="1">
      <c r="A166" s="48"/>
      <c r="B166" s="70" t="s">
        <v>160</v>
      </c>
      <c r="C166" s="71" t="s">
        <v>161</v>
      </c>
      <c r="D166" s="63">
        <v>3000</v>
      </c>
      <c r="E166" s="63">
        <v>5000</v>
      </c>
      <c r="F166" s="63">
        <v>5000</v>
      </c>
      <c r="G166" s="1">
        <v>0</v>
      </c>
    </row>
    <row r="167" spans="1:7" ht="15" customHeight="1">
      <c r="A167" s="48"/>
      <c r="B167" s="75" t="s">
        <v>158</v>
      </c>
      <c r="C167" s="71" t="s">
        <v>159</v>
      </c>
      <c r="D167" s="63">
        <v>5817</v>
      </c>
      <c r="E167" s="63">
        <v>1793</v>
      </c>
      <c r="F167" s="63">
        <v>1793</v>
      </c>
      <c r="G167" s="63">
        <v>5000</v>
      </c>
    </row>
    <row r="168" spans="1:7" ht="15" customHeight="1">
      <c r="A168" s="48"/>
      <c r="B168" s="75" t="s">
        <v>162</v>
      </c>
      <c r="C168" s="71" t="s">
        <v>173</v>
      </c>
      <c r="D168" s="63">
        <v>104786</v>
      </c>
      <c r="E168" s="1">
        <v>0</v>
      </c>
      <c r="F168" s="1">
        <v>0</v>
      </c>
      <c r="G168" s="1">
        <v>0</v>
      </c>
    </row>
    <row r="169" spans="1:7" ht="40.200000000000003" customHeight="1">
      <c r="A169" s="48"/>
      <c r="B169" s="75" t="s">
        <v>176</v>
      </c>
      <c r="C169" s="71" t="s">
        <v>177</v>
      </c>
      <c r="D169" s="1">
        <v>0</v>
      </c>
      <c r="E169" s="1">
        <v>0</v>
      </c>
      <c r="F169" s="63">
        <v>13893</v>
      </c>
      <c r="G169" s="1">
        <v>0</v>
      </c>
    </row>
    <row r="170" spans="1:7" ht="28.95" customHeight="1">
      <c r="A170" s="48"/>
      <c r="B170" s="75" t="s">
        <v>123</v>
      </c>
      <c r="C170" s="72" t="s">
        <v>128</v>
      </c>
      <c r="D170" s="1">
        <v>0</v>
      </c>
      <c r="E170" s="63">
        <v>68796</v>
      </c>
      <c r="F170" s="63">
        <v>68796</v>
      </c>
      <c r="G170" s="1">
        <v>0</v>
      </c>
    </row>
    <row r="171" spans="1:7" ht="15" customHeight="1">
      <c r="A171" s="48" t="s">
        <v>6</v>
      </c>
      <c r="B171" s="70">
        <v>70</v>
      </c>
      <c r="C171" s="71" t="s">
        <v>44</v>
      </c>
      <c r="D171" s="60">
        <f t="shared" ref="D171:F171" si="28">SUM(D164:D170)</f>
        <v>142257</v>
      </c>
      <c r="E171" s="60">
        <f t="shared" si="28"/>
        <v>75589</v>
      </c>
      <c r="F171" s="60">
        <f t="shared" si="28"/>
        <v>102282</v>
      </c>
      <c r="G171" s="60">
        <v>39800</v>
      </c>
    </row>
    <row r="172" spans="1:7">
      <c r="A172" s="48"/>
      <c r="B172" s="70"/>
      <c r="C172" s="71"/>
      <c r="D172" s="95"/>
      <c r="E172" s="95"/>
      <c r="F172" s="95"/>
      <c r="G172" s="95"/>
    </row>
    <row r="173" spans="1:7" ht="39.6">
      <c r="A173" s="48"/>
      <c r="B173" s="70">
        <v>71</v>
      </c>
      <c r="C173" s="71" t="s">
        <v>213</v>
      </c>
      <c r="D173" s="45"/>
      <c r="E173" s="45"/>
      <c r="F173" s="45"/>
      <c r="G173" s="45"/>
    </row>
    <row r="174" spans="1:7" ht="27.6" customHeight="1">
      <c r="A174" s="48"/>
      <c r="B174" s="70" t="s">
        <v>178</v>
      </c>
      <c r="C174" s="71" t="s">
        <v>179</v>
      </c>
      <c r="D174" s="1">
        <v>0</v>
      </c>
      <c r="E174" s="1">
        <v>0</v>
      </c>
      <c r="F174" s="45">
        <v>18315</v>
      </c>
      <c r="G174" s="63">
        <v>18314</v>
      </c>
    </row>
    <row r="175" spans="1:7" ht="27.6" customHeight="1">
      <c r="A175" s="48"/>
      <c r="B175" s="70" t="s">
        <v>180</v>
      </c>
      <c r="C175" s="71" t="s">
        <v>212</v>
      </c>
      <c r="D175" s="1">
        <v>0</v>
      </c>
      <c r="E175" s="1">
        <v>0</v>
      </c>
      <c r="F175" s="45">
        <v>9696</v>
      </c>
      <c r="G175" s="63">
        <v>10458</v>
      </c>
    </row>
    <row r="176" spans="1:7" ht="28.2" customHeight="1">
      <c r="A176" s="48"/>
      <c r="B176" s="70" t="s">
        <v>124</v>
      </c>
      <c r="C176" s="72" t="s">
        <v>126</v>
      </c>
      <c r="D176" s="63">
        <v>180</v>
      </c>
      <c r="E176" s="63">
        <v>21600</v>
      </c>
      <c r="F176" s="63">
        <v>21600</v>
      </c>
      <c r="G176" s="63">
        <v>52656</v>
      </c>
    </row>
    <row r="177" spans="1:7" ht="28.2" customHeight="1">
      <c r="A177" s="48"/>
      <c r="B177" s="70" t="s">
        <v>125</v>
      </c>
      <c r="C177" s="72" t="s">
        <v>127</v>
      </c>
      <c r="D177" s="62">
        <v>0</v>
      </c>
      <c r="E177" s="93">
        <v>19808</v>
      </c>
      <c r="F177" s="93">
        <v>19808</v>
      </c>
      <c r="G177" s="93">
        <v>37563</v>
      </c>
    </row>
    <row r="178" spans="1:7" ht="39.6">
      <c r="A178" s="48" t="s">
        <v>6</v>
      </c>
      <c r="B178" s="70">
        <v>71</v>
      </c>
      <c r="C178" s="71" t="s">
        <v>213</v>
      </c>
      <c r="D178" s="93">
        <f>SUM(D174:D177)</f>
        <v>180</v>
      </c>
      <c r="E178" s="93">
        <f>SUM(E174:E177)</f>
        <v>41408</v>
      </c>
      <c r="F178" s="93">
        <f>SUM(F174:F177)</f>
        <v>69419</v>
      </c>
      <c r="G178" s="93">
        <v>118991</v>
      </c>
    </row>
    <row r="179" spans="1:7">
      <c r="A179" s="48"/>
      <c r="B179" s="70"/>
      <c r="C179" s="71"/>
      <c r="D179" s="105"/>
      <c r="E179" s="63"/>
      <c r="F179" s="105"/>
      <c r="G179" s="45"/>
    </row>
    <row r="180" spans="1:7" ht="15" customHeight="1">
      <c r="A180" s="48"/>
      <c r="B180" s="70">
        <v>72</v>
      </c>
      <c r="C180" s="71" t="s">
        <v>102</v>
      </c>
      <c r="D180" s="105"/>
      <c r="E180" s="63"/>
      <c r="F180" s="105"/>
      <c r="G180" s="45"/>
    </row>
    <row r="181" spans="1:7" ht="15" customHeight="1">
      <c r="A181" s="48"/>
      <c r="B181" s="70" t="s">
        <v>134</v>
      </c>
      <c r="C181" s="72" t="s">
        <v>135</v>
      </c>
      <c r="D181" s="1">
        <v>0</v>
      </c>
      <c r="E181" s="1">
        <v>0</v>
      </c>
      <c r="F181" s="1">
        <v>0</v>
      </c>
      <c r="G181" s="63">
        <v>15000</v>
      </c>
    </row>
    <row r="182" spans="1:7" ht="28.95" customHeight="1">
      <c r="A182" s="48"/>
      <c r="B182" s="70" t="s">
        <v>97</v>
      </c>
      <c r="C182" s="72" t="s">
        <v>96</v>
      </c>
      <c r="D182" s="63">
        <v>1422</v>
      </c>
      <c r="E182" s="63">
        <v>1422</v>
      </c>
      <c r="F182" s="63">
        <v>1422</v>
      </c>
      <c r="G182" s="63">
        <v>3851</v>
      </c>
    </row>
    <row r="183" spans="1:7" ht="28.95" customHeight="1">
      <c r="A183" s="48"/>
      <c r="B183" s="70" t="s">
        <v>121</v>
      </c>
      <c r="C183" s="106" t="s">
        <v>122</v>
      </c>
      <c r="D183" s="63">
        <v>8825</v>
      </c>
      <c r="E183" s="63">
        <v>9208</v>
      </c>
      <c r="F183" s="63">
        <v>9208</v>
      </c>
      <c r="G183" s="63">
        <v>4494</v>
      </c>
    </row>
    <row r="184" spans="1:7" ht="28.95" customHeight="1">
      <c r="A184" s="48"/>
      <c r="B184" s="70" t="s">
        <v>129</v>
      </c>
      <c r="C184" s="106" t="s">
        <v>130</v>
      </c>
      <c r="D184" s="1">
        <v>0</v>
      </c>
      <c r="E184" s="63">
        <v>61130</v>
      </c>
      <c r="F184" s="63">
        <v>61130</v>
      </c>
      <c r="G184" s="63">
        <v>39698</v>
      </c>
    </row>
    <row r="185" spans="1:7" ht="39.6">
      <c r="A185" s="79"/>
      <c r="B185" s="126" t="s">
        <v>131</v>
      </c>
      <c r="C185" s="118" t="s">
        <v>132</v>
      </c>
      <c r="D185" s="62">
        <v>0</v>
      </c>
      <c r="E185" s="93">
        <v>218520</v>
      </c>
      <c r="F185" s="93">
        <v>218520</v>
      </c>
      <c r="G185" s="93">
        <v>72840</v>
      </c>
    </row>
    <row r="186" spans="1:7" ht="39" customHeight="1">
      <c r="A186" s="48"/>
      <c r="B186" s="70" t="s">
        <v>181</v>
      </c>
      <c r="C186" s="106" t="s">
        <v>182</v>
      </c>
      <c r="D186" s="1">
        <v>0</v>
      </c>
      <c r="E186" s="1">
        <v>0</v>
      </c>
      <c r="F186" s="63">
        <v>24280</v>
      </c>
      <c r="G186" s="1">
        <v>0</v>
      </c>
    </row>
    <row r="187" spans="1:7" ht="39" customHeight="1">
      <c r="A187" s="48"/>
      <c r="B187" s="70" t="s">
        <v>202</v>
      </c>
      <c r="C187" s="106" t="s">
        <v>220</v>
      </c>
      <c r="D187" s="1">
        <v>0</v>
      </c>
      <c r="E187" s="1">
        <v>0</v>
      </c>
      <c r="F187" s="1">
        <v>0</v>
      </c>
      <c r="G187" s="63">
        <v>5000</v>
      </c>
    </row>
    <row r="188" spans="1:7" ht="14.85" customHeight="1">
      <c r="A188" s="48" t="s">
        <v>6</v>
      </c>
      <c r="B188" s="70">
        <v>72</v>
      </c>
      <c r="C188" s="71" t="s">
        <v>102</v>
      </c>
      <c r="D188" s="107">
        <f>SUM(D181:D187)</f>
        <v>10247</v>
      </c>
      <c r="E188" s="107">
        <f t="shared" ref="E188:F188" si="29">SUM(E181:E187)</f>
        <v>290280</v>
      </c>
      <c r="F188" s="107">
        <f t="shared" si="29"/>
        <v>314560</v>
      </c>
      <c r="G188" s="107">
        <v>140883</v>
      </c>
    </row>
    <row r="189" spans="1:7">
      <c r="A189" s="48"/>
      <c r="B189" s="70"/>
      <c r="C189" s="71"/>
      <c r="D189" s="105"/>
      <c r="E189" s="45"/>
      <c r="F189" s="105"/>
      <c r="G189" s="45"/>
    </row>
    <row r="190" spans="1:7" ht="15" customHeight="1">
      <c r="A190" s="48"/>
      <c r="B190" s="70">
        <v>73</v>
      </c>
      <c r="C190" s="71" t="s">
        <v>103</v>
      </c>
      <c r="D190" s="105"/>
      <c r="E190" s="45"/>
      <c r="F190" s="105"/>
      <c r="G190" s="45"/>
    </row>
    <row r="191" spans="1:7" ht="15" customHeight="1">
      <c r="A191" s="48"/>
      <c r="B191" s="70" t="s">
        <v>136</v>
      </c>
      <c r="C191" s="72" t="s">
        <v>188</v>
      </c>
      <c r="D191" s="1">
        <v>0</v>
      </c>
      <c r="E191" s="1">
        <v>0</v>
      </c>
      <c r="F191" s="1">
        <v>0</v>
      </c>
      <c r="G191" s="63">
        <v>64000</v>
      </c>
    </row>
    <row r="192" spans="1:7" ht="28.95" customHeight="1">
      <c r="A192" s="48"/>
      <c r="B192" s="70" t="s">
        <v>98</v>
      </c>
      <c r="C192" s="72" t="s">
        <v>99</v>
      </c>
      <c r="D192" s="63">
        <v>1774</v>
      </c>
      <c r="E192" s="63">
        <v>3714</v>
      </c>
      <c r="F192" s="63">
        <v>3714</v>
      </c>
      <c r="G192" s="63">
        <v>20048</v>
      </c>
    </row>
    <row r="193" spans="1:7" ht="28.95" customHeight="1">
      <c r="A193" s="48"/>
      <c r="B193" s="70" t="s">
        <v>117</v>
      </c>
      <c r="C193" s="72" t="s">
        <v>116</v>
      </c>
      <c r="D193" s="1">
        <v>0</v>
      </c>
      <c r="E193" s="63">
        <v>1076</v>
      </c>
      <c r="F193" s="63">
        <v>1076</v>
      </c>
      <c r="G193" s="63">
        <v>2770</v>
      </c>
    </row>
    <row r="194" spans="1:7" ht="28.95" customHeight="1">
      <c r="A194" s="48"/>
      <c r="B194" s="70" t="s">
        <v>155</v>
      </c>
      <c r="C194" s="72" t="s">
        <v>156</v>
      </c>
      <c r="D194" s="63">
        <v>1190</v>
      </c>
      <c r="E194" s="1">
        <v>0</v>
      </c>
      <c r="F194" s="1">
        <v>0</v>
      </c>
      <c r="G194" s="63">
        <v>2014</v>
      </c>
    </row>
    <row r="195" spans="1:7" ht="28.95" customHeight="1">
      <c r="A195" s="48"/>
      <c r="B195" s="70" t="s">
        <v>189</v>
      </c>
      <c r="C195" s="72" t="s">
        <v>191</v>
      </c>
      <c r="D195" s="1">
        <v>0</v>
      </c>
      <c r="E195" s="1">
        <v>0</v>
      </c>
      <c r="F195" s="1">
        <v>0</v>
      </c>
      <c r="G195" s="63">
        <v>830</v>
      </c>
    </row>
    <row r="196" spans="1:7" ht="28.95" customHeight="1">
      <c r="A196" s="48"/>
      <c r="B196" s="70" t="s">
        <v>190</v>
      </c>
      <c r="C196" s="72" t="s">
        <v>192</v>
      </c>
      <c r="D196" s="1">
        <v>0</v>
      </c>
      <c r="E196" s="1">
        <v>0</v>
      </c>
      <c r="F196" s="1">
        <v>0</v>
      </c>
      <c r="G196" s="63">
        <v>1901</v>
      </c>
    </row>
    <row r="197" spans="1:7" ht="28.95" customHeight="1">
      <c r="A197" s="48"/>
      <c r="B197" s="70" t="s">
        <v>193</v>
      </c>
      <c r="C197" s="72" t="s">
        <v>214</v>
      </c>
      <c r="D197" s="1">
        <v>0</v>
      </c>
      <c r="E197" s="1">
        <v>0</v>
      </c>
      <c r="F197" s="1">
        <v>0</v>
      </c>
      <c r="G197" s="63">
        <v>2065</v>
      </c>
    </row>
    <row r="198" spans="1:7" ht="28.95" customHeight="1">
      <c r="A198" s="48"/>
      <c r="B198" s="70" t="s">
        <v>194</v>
      </c>
      <c r="C198" s="72" t="s">
        <v>195</v>
      </c>
      <c r="D198" s="1">
        <v>0</v>
      </c>
      <c r="E198" s="1">
        <v>0</v>
      </c>
      <c r="F198" s="1">
        <v>0</v>
      </c>
      <c r="G198" s="63">
        <v>16424</v>
      </c>
    </row>
    <row r="199" spans="1:7" ht="28.95" customHeight="1">
      <c r="A199" s="48"/>
      <c r="B199" s="70" t="s">
        <v>196</v>
      </c>
      <c r="C199" s="72" t="s">
        <v>199</v>
      </c>
      <c r="D199" s="1">
        <v>0</v>
      </c>
      <c r="E199" s="1">
        <v>0</v>
      </c>
      <c r="F199" s="1">
        <v>0</v>
      </c>
      <c r="G199" s="63">
        <v>1189</v>
      </c>
    </row>
    <row r="200" spans="1:7" ht="52.8">
      <c r="A200" s="48"/>
      <c r="B200" s="70" t="s">
        <v>197</v>
      </c>
      <c r="C200" s="72" t="s">
        <v>200</v>
      </c>
      <c r="D200" s="1">
        <v>0</v>
      </c>
      <c r="E200" s="1">
        <v>0</v>
      </c>
      <c r="F200" s="1">
        <v>0</v>
      </c>
      <c r="G200" s="63">
        <v>13656</v>
      </c>
    </row>
    <row r="201" spans="1:7" ht="13.95" customHeight="1">
      <c r="A201" s="48"/>
      <c r="B201" s="70" t="s">
        <v>198</v>
      </c>
      <c r="C201" s="72" t="s">
        <v>201</v>
      </c>
      <c r="D201" s="1">
        <v>0</v>
      </c>
      <c r="E201" s="1">
        <v>0</v>
      </c>
      <c r="F201" s="1">
        <v>0</v>
      </c>
      <c r="G201" s="63">
        <v>500</v>
      </c>
    </row>
    <row r="202" spans="1:7" ht="28.95" customHeight="1">
      <c r="A202" s="48"/>
      <c r="B202" s="70" t="s">
        <v>205</v>
      </c>
      <c r="C202" s="72" t="s">
        <v>206</v>
      </c>
      <c r="D202" s="1">
        <v>0</v>
      </c>
      <c r="E202" s="1">
        <v>0</v>
      </c>
      <c r="F202" s="1">
        <v>0</v>
      </c>
      <c r="G202" s="63">
        <v>3000</v>
      </c>
    </row>
    <row r="203" spans="1:7" ht="13.95" customHeight="1">
      <c r="A203" s="48" t="s">
        <v>6</v>
      </c>
      <c r="B203" s="70">
        <v>73</v>
      </c>
      <c r="C203" s="71" t="s">
        <v>103</v>
      </c>
      <c r="D203" s="107">
        <f>SUM(D191:D202)</f>
        <v>2964</v>
      </c>
      <c r="E203" s="107">
        <f t="shared" ref="E203:F203" si="30">SUM(E191:E202)</f>
        <v>4790</v>
      </c>
      <c r="F203" s="107">
        <f t="shared" si="30"/>
        <v>4790</v>
      </c>
      <c r="G203" s="107">
        <v>128397</v>
      </c>
    </row>
    <row r="204" spans="1:7">
      <c r="A204" s="48"/>
      <c r="B204" s="70"/>
      <c r="C204" s="71"/>
      <c r="D204" s="105"/>
      <c r="E204" s="45"/>
      <c r="F204" s="105"/>
      <c r="G204" s="45"/>
    </row>
    <row r="205" spans="1:7" ht="14.4" customHeight="1">
      <c r="A205" s="48"/>
      <c r="B205" s="70">
        <v>74</v>
      </c>
      <c r="C205" s="71" t="s">
        <v>101</v>
      </c>
      <c r="D205" s="105"/>
      <c r="E205" s="45"/>
      <c r="F205" s="105"/>
      <c r="G205" s="45"/>
    </row>
    <row r="206" spans="1:7" ht="28.95" customHeight="1">
      <c r="A206" s="48"/>
      <c r="B206" s="70" t="s">
        <v>107</v>
      </c>
      <c r="C206" s="71" t="s">
        <v>105</v>
      </c>
      <c r="D206" s="63">
        <v>5986</v>
      </c>
      <c r="E206" s="1">
        <v>0</v>
      </c>
      <c r="F206" s="63">
        <v>1514</v>
      </c>
      <c r="G206" s="63">
        <v>1504</v>
      </c>
    </row>
    <row r="207" spans="1:7" ht="28.95" customHeight="1">
      <c r="A207" s="48"/>
      <c r="B207" s="70" t="s">
        <v>108</v>
      </c>
      <c r="C207" s="71" t="s">
        <v>106</v>
      </c>
      <c r="D207" s="63">
        <v>3589</v>
      </c>
      <c r="E207" s="1">
        <v>0</v>
      </c>
      <c r="F207" s="63">
        <v>246</v>
      </c>
      <c r="G207" s="63">
        <v>234</v>
      </c>
    </row>
    <row r="208" spans="1:7" ht="26.4">
      <c r="A208" s="48"/>
      <c r="B208" s="70" t="s">
        <v>157</v>
      </c>
      <c r="C208" s="71" t="s">
        <v>93</v>
      </c>
      <c r="D208" s="63">
        <v>4134</v>
      </c>
      <c r="E208" s="1">
        <v>0</v>
      </c>
      <c r="F208" s="1">
        <v>0</v>
      </c>
      <c r="G208" s="1">
        <v>0</v>
      </c>
    </row>
    <row r="209" spans="1:8" ht="14.4" customHeight="1">
      <c r="A209" s="48"/>
      <c r="B209" s="127" t="s">
        <v>186</v>
      </c>
      <c r="C209" s="71" t="s">
        <v>185</v>
      </c>
      <c r="D209" s="1">
        <v>0</v>
      </c>
      <c r="E209" s="1">
        <v>0</v>
      </c>
      <c r="F209" s="63">
        <v>2600</v>
      </c>
      <c r="G209" s="1">
        <v>0</v>
      </c>
    </row>
    <row r="210" spans="1:8">
      <c r="A210" s="48" t="s">
        <v>6</v>
      </c>
      <c r="B210" s="70">
        <v>74</v>
      </c>
      <c r="C210" s="71" t="s">
        <v>101</v>
      </c>
      <c r="D210" s="107">
        <f>SUM(D206:D209)</f>
        <v>13709</v>
      </c>
      <c r="E210" s="59">
        <f t="shared" ref="E210:F210" si="31">SUM(E206:E209)</f>
        <v>0</v>
      </c>
      <c r="F210" s="107">
        <f t="shared" si="31"/>
        <v>4360</v>
      </c>
      <c r="G210" s="107">
        <v>1738</v>
      </c>
    </row>
    <row r="211" spans="1:8" ht="15" customHeight="1">
      <c r="A211" s="48" t="s">
        <v>6</v>
      </c>
      <c r="B211" s="54">
        <v>1.101</v>
      </c>
      <c r="C211" s="68" t="s">
        <v>40</v>
      </c>
      <c r="D211" s="93">
        <f t="shared" ref="D211:F211" si="32">D171+D161+D153+D178+D188+D203+D210+D157</f>
        <v>172916</v>
      </c>
      <c r="E211" s="93">
        <f t="shared" si="32"/>
        <v>430592</v>
      </c>
      <c r="F211" s="93">
        <f t="shared" si="32"/>
        <v>513936</v>
      </c>
      <c r="G211" s="93">
        <v>431544</v>
      </c>
    </row>
    <row r="212" spans="1:8">
      <c r="A212" s="48"/>
      <c r="B212" s="54"/>
      <c r="C212" s="68"/>
      <c r="D212" s="45"/>
      <c r="E212" s="45"/>
      <c r="F212" s="45"/>
      <c r="G212" s="45"/>
    </row>
    <row r="213" spans="1:8" ht="15" customHeight="1">
      <c r="A213" s="48"/>
      <c r="B213" s="54">
        <v>1.1020000000000001</v>
      </c>
      <c r="C213" s="68" t="s">
        <v>41</v>
      </c>
      <c r="D213" s="45"/>
      <c r="E213" s="45"/>
      <c r="F213" s="45"/>
      <c r="G213" s="45"/>
    </row>
    <row r="214" spans="1:8" ht="15" customHeight="1">
      <c r="A214" s="48"/>
      <c r="B214" s="52">
        <v>34</v>
      </c>
      <c r="C214" s="71" t="s">
        <v>11</v>
      </c>
      <c r="D214" s="45"/>
      <c r="E214" s="45"/>
      <c r="F214" s="45"/>
      <c r="G214" s="45"/>
    </row>
    <row r="215" spans="1:8" ht="15" customHeight="1">
      <c r="A215" s="48"/>
      <c r="B215" s="92">
        <v>48</v>
      </c>
      <c r="C215" s="71" t="s">
        <v>14</v>
      </c>
      <c r="D215" s="45"/>
      <c r="E215" s="45"/>
      <c r="F215" s="45"/>
      <c r="G215" s="45"/>
    </row>
    <row r="216" spans="1:8" ht="39.6">
      <c r="A216" s="79"/>
      <c r="B216" s="122" t="s">
        <v>109</v>
      </c>
      <c r="C216" s="103" t="s">
        <v>111</v>
      </c>
      <c r="D216" s="93">
        <v>616</v>
      </c>
      <c r="E216" s="93">
        <v>1683</v>
      </c>
      <c r="F216" s="93">
        <v>1683</v>
      </c>
      <c r="G216" s="93">
        <v>1856</v>
      </c>
    </row>
    <row r="217" spans="1:8" ht="15.6" customHeight="1">
      <c r="A217" s="48" t="s">
        <v>6</v>
      </c>
      <c r="B217" s="52">
        <v>34</v>
      </c>
      <c r="C217" s="53" t="s">
        <v>11</v>
      </c>
      <c r="D217" s="93">
        <f t="shared" ref="D217:F217" si="33">SUM(D215:D216)</f>
        <v>616</v>
      </c>
      <c r="E217" s="93">
        <f t="shared" si="33"/>
        <v>1683</v>
      </c>
      <c r="F217" s="93">
        <f t="shared" si="33"/>
        <v>1683</v>
      </c>
      <c r="G217" s="93">
        <v>1856</v>
      </c>
    </row>
    <row r="218" spans="1:8" ht="15.6" customHeight="1">
      <c r="A218" s="48" t="s">
        <v>6</v>
      </c>
      <c r="B218" s="54">
        <v>1.1020000000000001</v>
      </c>
      <c r="C218" s="68" t="s">
        <v>41</v>
      </c>
      <c r="D218" s="107">
        <f t="shared" ref="D218:F218" si="34">D217</f>
        <v>616</v>
      </c>
      <c r="E218" s="107">
        <f t="shared" si="34"/>
        <v>1683</v>
      </c>
      <c r="F218" s="60">
        <f t="shared" si="34"/>
        <v>1683</v>
      </c>
      <c r="G218" s="107">
        <v>1856</v>
      </c>
    </row>
    <row r="219" spans="1:8" ht="15.6" customHeight="1">
      <c r="A219" s="48" t="s">
        <v>6</v>
      </c>
      <c r="B219" s="70">
        <v>1</v>
      </c>
      <c r="C219" s="71" t="s">
        <v>38</v>
      </c>
      <c r="D219" s="86">
        <f t="shared" ref="D219:F219" si="35">D218+D211</f>
        <v>173532</v>
      </c>
      <c r="E219" s="86">
        <f t="shared" si="35"/>
        <v>432275</v>
      </c>
      <c r="F219" s="86">
        <f t="shared" si="35"/>
        <v>515619</v>
      </c>
      <c r="G219" s="93">
        <v>433400</v>
      </c>
    </row>
    <row r="220" spans="1:8" ht="13.2" customHeight="1">
      <c r="A220" s="48"/>
      <c r="B220" s="70"/>
      <c r="C220" s="71"/>
      <c r="D220" s="45"/>
      <c r="E220" s="45"/>
      <c r="F220" s="45"/>
      <c r="G220" s="45"/>
    </row>
    <row r="221" spans="1:8" ht="15" customHeight="1">
      <c r="A221" s="48"/>
      <c r="B221" s="70">
        <v>2</v>
      </c>
      <c r="C221" s="71" t="s">
        <v>42</v>
      </c>
      <c r="D221" s="69"/>
      <c r="E221" s="69"/>
      <c r="F221" s="69"/>
      <c r="G221" s="69"/>
    </row>
    <row r="222" spans="1:8" ht="15" customHeight="1">
      <c r="A222" s="48"/>
      <c r="B222" s="54">
        <v>2.1059999999999999</v>
      </c>
      <c r="C222" s="68" t="s">
        <v>43</v>
      </c>
      <c r="D222" s="69"/>
      <c r="E222" s="69"/>
      <c r="F222" s="69"/>
      <c r="G222" s="69"/>
      <c r="H222" s="58"/>
    </row>
    <row r="223" spans="1:8" ht="15" customHeight="1">
      <c r="A223" s="48"/>
      <c r="B223" s="56">
        <v>61</v>
      </c>
      <c r="C223" s="71" t="s">
        <v>215</v>
      </c>
      <c r="D223" s="69"/>
      <c r="E223" s="69"/>
      <c r="F223" s="69"/>
      <c r="G223" s="69"/>
    </row>
    <row r="224" spans="1:8" ht="27.6" customHeight="1">
      <c r="A224" s="48"/>
      <c r="B224" s="128" t="s">
        <v>183</v>
      </c>
      <c r="C224" s="71" t="s">
        <v>216</v>
      </c>
      <c r="D224" s="74">
        <v>0</v>
      </c>
      <c r="E224" s="74">
        <v>0</v>
      </c>
      <c r="F224" s="69">
        <v>568</v>
      </c>
      <c r="G224" s="74">
        <v>0</v>
      </c>
    </row>
    <row r="225" spans="1:7" ht="15" customHeight="1">
      <c r="A225" s="48" t="s">
        <v>184</v>
      </c>
      <c r="B225" s="56">
        <v>61</v>
      </c>
      <c r="C225" s="71" t="s">
        <v>215</v>
      </c>
      <c r="D225" s="76">
        <f t="shared" ref="D225:E225" si="36">D224</f>
        <v>0</v>
      </c>
      <c r="E225" s="76">
        <f t="shared" si="36"/>
        <v>0</v>
      </c>
      <c r="F225" s="84">
        <f>F224</f>
        <v>568</v>
      </c>
      <c r="G225" s="76">
        <v>0</v>
      </c>
    </row>
    <row r="226" spans="1:7" ht="15" customHeight="1">
      <c r="A226" s="48"/>
      <c r="B226" s="54"/>
      <c r="C226" s="68"/>
      <c r="D226" s="69"/>
      <c r="E226" s="69"/>
      <c r="F226" s="69"/>
      <c r="G226" s="69"/>
    </row>
    <row r="227" spans="1:7" ht="14.4" customHeight="1">
      <c r="A227" s="48"/>
      <c r="B227" s="52">
        <v>62</v>
      </c>
      <c r="C227" s="71" t="s">
        <v>140</v>
      </c>
      <c r="D227" s="1"/>
      <c r="E227" s="63"/>
      <c r="F227" s="63"/>
      <c r="G227" s="63"/>
    </row>
    <row r="228" spans="1:7" ht="40.200000000000003" customHeight="1">
      <c r="A228" s="48"/>
      <c r="B228" s="52" t="s">
        <v>137</v>
      </c>
      <c r="C228" s="72" t="s">
        <v>217</v>
      </c>
      <c r="D228" s="63">
        <v>210130</v>
      </c>
      <c r="E228" s="63">
        <v>222988</v>
      </c>
      <c r="F228" s="63">
        <v>222988</v>
      </c>
      <c r="G228" s="63">
        <v>23000</v>
      </c>
    </row>
    <row r="229" spans="1:7" ht="40.200000000000003" customHeight="1">
      <c r="A229" s="48"/>
      <c r="B229" s="52" t="s">
        <v>138</v>
      </c>
      <c r="C229" s="71" t="s">
        <v>218</v>
      </c>
      <c r="D229" s="63">
        <v>20000</v>
      </c>
      <c r="E229" s="1">
        <v>0</v>
      </c>
      <c r="F229" s="1">
        <v>0</v>
      </c>
      <c r="G229" s="1">
        <v>0</v>
      </c>
    </row>
    <row r="230" spans="1:7" ht="28.2" customHeight="1">
      <c r="A230" s="48"/>
      <c r="B230" s="52" t="s">
        <v>141</v>
      </c>
      <c r="C230" s="71" t="s">
        <v>142</v>
      </c>
      <c r="D230" s="63">
        <v>170000</v>
      </c>
      <c r="E230" s="1">
        <v>0</v>
      </c>
      <c r="F230" s="1">
        <v>0</v>
      </c>
      <c r="G230" s="1">
        <v>0</v>
      </c>
    </row>
    <row r="231" spans="1:7" ht="42" customHeight="1">
      <c r="A231" s="48"/>
      <c r="B231" s="52" t="s">
        <v>171</v>
      </c>
      <c r="C231" s="71" t="s">
        <v>219</v>
      </c>
      <c r="D231" s="62">
        <v>0</v>
      </c>
      <c r="E231" s="93">
        <v>681940</v>
      </c>
      <c r="F231" s="93">
        <v>681940</v>
      </c>
      <c r="G231" s="93">
        <v>591940</v>
      </c>
    </row>
    <row r="232" spans="1:7">
      <c r="A232" s="48"/>
      <c r="B232" s="52" t="s">
        <v>187</v>
      </c>
      <c r="C232" s="71" t="s">
        <v>185</v>
      </c>
      <c r="D232" s="62">
        <v>0</v>
      </c>
      <c r="E232" s="62">
        <v>0</v>
      </c>
      <c r="F232" s="93">
        <v>100000</v>
      </c>
      <c r="G232" s="62">
        <v>0</v>
      </c>
    </row>
    <row r="233" spans="1:7" ht="39.6">
      <c r="A233" s="48"/>
      <c r="B233" s="52" t="s">
        <v>203</v>
      </c>
      <c r="C233" s="72" t="s">
        <v>204</v>
      </c>
      <c r="D233" s="62">
        <v>0</v>
      </c>
      <c r="E233" s="62">
        <v>0</v>
      </c>
      <c r="F233" s="62">
        <v>0</v>
      </c>
      <c r="G233" s="93">
        <v>27000</v>
      </c>
    </row>
    <row r="234" spans="1:7" ht="14.4" customHeight="1">
      <c r="A234" s="48" t="s">
        <v>6</v>
      </c>
      <c r="B234" s="52">
        <v>62</v>
      </c>
      <c r="C234" s="71" t="s">
        <v>140</v>
      </c>
      <c r="D234" s="93">
        <f>SUM(D228:D232)</f>
        <v>400130</v>
      </c>
      <c r="E234" s="93">
        <f t="shared" ref="E234:F234" si="37">SUM(E228:E232)</f>
        <v>904928</v>
      </c>
      <c r="F234" s="93">
        <f t="shared" si="37"/>
        <v>1004928</v>
      </c>
      <c r="G234" s="93">
        <v>641940</v>
      </c>
    </row>
    <row r="235" spans="1:7" ht="13.95" customHeight="1">
      <c r="A235" s="48" t="s">
        <v>6</v>
      </c>
      <c r="B235" s="54">
        <v>2.1059999999999999</v>
      </c>
      <c r="C235" s="68" t="s">
        <v>43</v>
      </c>
      <c r="D235" s="93">
        <f t="shared" ref="D235:F235" si="38">D234+D225</f>
        <v>400130</v>
      </c>
      <c r="E235" s="93">
        <f t="shared" si="38"/>
        <v>904928</v>
      </c>
      <c r="F235" s="93">
        <f t="shared" si="38"/>
        <v>1005496</v>
      </c>
      <c r="G235" s="93">
        <v>641940</v>
      </c>
    </row>
    <row r="236" spans="1:7" ht="13.95" customHeight="1">
      <c r="A236" s="48" t="s">
        <v>6</v>
      </c>
      <c r="B236" s="70">
        <v>2</v>
      </c>
      <c r="C236" s="71" t="s">
        <v>42</v>
      </c>
      <c r="D236" s="83">
        <f t="shared" ref="D236:F236" si="39">D235</f>
        <v>400130</v>
      </c>
      <c r="E236" s="83">
        <f t="shared" si="39"/>
        <v>904928</v>
      </c>
      <c r="F236" s="83">
        <f t="shared" si="39"/>
        <v>1005496</v>
      </c>
      <c r="G236" s="83">
        <v>641940</v>
      </c>
    </row>
    <row r="237" spans="1:7" ht="26.4">
      <c r="A237" s="48" t="s">
        <v>6</v>
      </c>
      <c r="B237" s="67">
        <v>4215</v>
      </c>
      <c r="C237" s="68" t="s">
        <v>3</v>
      </c>
      <c r="D237" s="60">
        <f t="shared" ref="D237:F237" si="40">D236+D219</f>
        <v>573662</v>
      </c>
      <c r="E237" s="60">
        <f t="shared" si="40"/>
        <v>1337203</v>
      </c>
      <c r="F237" s="60">
        <f t="shared" si="40"/>
        <v>1521115</v>
      </c>
      <c r="G237" s="107">
        <v>1075340</v>
      </c>
    </row>
    <row r="238" spans="1:7">
      <c r="A238" s="100" t="s">
        <v>6</v>
      </c>
      <c r="B238" s="101"/>
      <c r="C238" s="102" t="s">
        <v>39</v>
      </c>
      <c r="D238" s="46">
        <f t="shared" ref="D238:F238" si="41">D237</f>
        <v>573662</v>
      </c>
      <c r="E238" s="46">
        <f t="shared" si="41"/>
        <v>1337203</v>
      </c>
      <c r="F238" s="46">
        <f t="shared" si="41"/>
        <v>1521115</v>
      </c>
      <c r="G238" s="83">
        <v>1075340</v>
      </c>
    </row>
    <row r="239" spans="1:7">
      <c r="A239" s="100" t="s">
        <v>6</v>
      </c>
      <c r="B239" s="101"/>
      <c r="C239" s="102" t="s">
        <v>4</v>
      </c>
      <c r="D239" s="60">
        <f t="shared" ref="D239:F239" si="42">D238+D144</f>
        <v>889405</v>
      </c>
      <c r="E239" s="60">
        <f t="shared" si="42"/>
        <v>1783463</v>
      </c>
      <c r="F239" s="60">
        <f t="shared" si="42"/>
        <v>1967375</v>
      </c>
      <c r="G239" s="60">
        <v>1553057</v>
      </c>
    </row>
    <row r="240" spans="1:7">
      <c r="A240" s="48"/>
      <c r="B240" s="75"/>
      <c r="C240" s="68"/>
      <c r="D240" s="45"/>
      <c r="E240" s="45"/>
      <c r="F240" s="45"/>
      <c r="G240" s="45"/>
    </row>
    <row r="241" spans="1:7" ht="26.4">
      <c r="A241" s="48" t="s">
        <v>139</v>
      </c>
      <c r="B241" s="108">
        <v>2215</v>
      </c>
      <c r="C241" s="109" t="s">
        <v>144</v>
      </c>
      <c r="D241" s="63">
        <v>34</v>
      </c>
      <c r="E241" s="47">
        <v>0</v>
      </c>
      <c r="F241" s="47">
        <v>0</v>
      </c>
      <c r="G241" s="47">
        <v>0</v>
      </c>
    </row>
    <row r="242" spans="1:7">
      <c r="A242" s="48"/>
      <c r="B242" s="110"/>
      <c r="C242" s="29"/>
      <c r="D242" s="1"/>
      <c r="E242" s="47"/>
      <c r="F242" s="111"/>
      <c r="G242" s="47"/>
    </row>
    <row r="243" spans="1:7">
      <c r="A243" s="17"/>
      <c r="B243" s="18"/>
      <c r="C243" s="112"/>
      <c r="D243" s="1"/>
      <c r="E243" s="114"/>
      <c r="F243" s="114"/>
      <c r="G243" s="90"/>
    </row>
    <row r="244" spans="1:7">
      <c r="D244" s="22"/>
      <c r="E244" s="22"/>
      <c r="F244" s="22"/>
      <c r="G244" s="22"/>
    </row>
    <row r="245" spans="1:7">
      <c r="D245" s="115"/>
      <c r="E245" s="115"/>
      <c r="F245" s="115"/>
      <c r="G245" s="22"/>
    </row>
    <row r="246" spans="1:7" s="116" customFormat="1">
      <c r="A246" s="23"/>
      <c r="B246" s="24"/>
      <c r="C246" s="117"/>
      <c r="D246" s="129"/>
      <c r="E246" s="129"/>
      <c r="F246" s="129"/>
      <c r="G246" s="22"/>
    </row>
    <row r="247" spans="1:7">
      <c r="C247" s="117"/>
      <c r="D247" s="22"/>
      <c r="E247" s="22"/>
      <c r="F247" s="22"/>
      <c r="G247" s="22"/>
    </row>
    <row r="248" spans="1:7">
      <c r="C248" s="117"/>
      <c r="D248" s="22"/>
      <c r="E248" s="22"/>
      <c r="F248" s="22"/>
      <c r="G248" s="22"/>
    </row>
    <row r="249" spans="1:7">
      <c r="C249" s="117"/>
      <c r="D249" s="22"/>
      <c r="E249" s="22"/>
      <c r="F249" s="22"/>
      <c r="G249" s="22"/>
    </row>
    <row r="250" spans="1:7">
      <c r="C250" s="117"/>
      <c r="D250" s="22"/>
      <c r="E250" s="22"/>
      <c r="F250" s="22"/>
      <c r="G250" s="22"/>
    </row>
    <row r="251" spans="1:7">
      <c r="C251" s="117"/>
      <c r="D251" s="22"/>
      <c r="E251" s="22"/>
      <c r="F251" s="22"/>
      <c r="G251" s="22"/>
    </row>
    <row r="252" spans="1:7">
      <c r="C252" s="117"/>
      <c r="D252" s="22"/>
      <c r="E252" s="22"/>
      <c r="F252" s="22"/>
      <c r="G252" s="22"/>
    </row>
    <row r="253" spans="1:7">
      <c r="C253" s="117"/>
      <c r="D253" s="22"/>
      <c r="E253" s="22"/>
      <c r="F253" s="22"/>
      <c r="G253" s="22"/>
    </row>
    <row r="254" spans="1:7">
      <c r="C254" s="117"/>
      <c r="D254" s="22"/>
      <c r="E254" s="22"/>
      <c r="F254" s="22"/>
      <c r="G254" s="22"/>
    </row>
    <row r="255" spans="1:7">
      <c r="D255" s="22"/>
      <c r="E255" s="22"/>
      <c r="F255" s="22"/>
      <c r="G255" s="22"/>
    </row>
    <row r="256" spans="1:7">
      <c r="D256" s="22"/>
      <c r="E256" s="22"/>
      <c r="F256" s="22"/>
      <c r="G256" s="22"/>
    </row>
    <row r="257" spans="3:7">
      <c r="C257" s="117"/>
      <c r="D257" s="113"/>
      <c r="E257" s="113"/>
      <c r="F257" s="113"/>
      <c r="G257" s="22"/>
    </row>
    <row r="258" spans="3:7">
      <c r="D258" s="22"/>
      <c r="E258" s="22"/>
      <c r="F258" s="22"/>
      <c r="G258" s="22"/>
    </row>
    <row r="259" spans="3:7">
      <c r="D259" s="22"/>
      <c r="E259" s="22"/>
      <c r="F259" s="22"/>
      <c r="G259" s="22"/>
    </row>
    <row r="260" spans="3:7">
      <c r="D260" s="22"/>
      <c r="E260" s="22"/>
      <c r="F260" s="22"/>
      <c r="G260" s="22"/>
    </row>
    <row r="261" spans="3:7">
      <c r="D261" s="22"/>
      <c r="E261" s="22"/>
      <c r="F261" s="22"/>
      <c r="G261" s="22"/>
    </row>
    <row r="262" spans="3:7">
      <c r="D262" s="22"/>
      <c r="E262" s="22"/>
      <c r="F262" s="22"/>
      <c r="G262" s="22"/>
    </row>
    <row r="263" spans="3:7">
      <c r="D263" s="22"/>
      <c r="E263" s="22"/>
      <c r="F263" s="22"/>
      <c r="G263" s="22"/>
    </row>
    <row r="264" spans="3:7">
      <c r="E264" s="27"/>
      <c r="F264" s="27"/>
    </row>
    <row r="265" spans="3:7">
      <c r="E265" s="27"/>
      <c r="F265" s="27"/>
    </row>
    <row r="266" spans="3:7">
      <c r="E266" s="27"/>
      <c r="F266" s="27"/>
    </row>
    <row r="267" spans="3:7">
      <c r="E267" s="27"/>
      <c r="F267" s="27"/>
    </row>
    <row r="268" spans="3:7">
      <c r="E268" s="27"/>
      <c r="F268" s="27"/>
    </row>
  </sheetData>
  <autoFilter ref="A19:G241">
    <filterColumn colId="2"/>
    <filterColumn colId="5"/>
  </autoFilter>
  <mergeCells count="2">
    <mergeCell ref="B18:C18"/>
    <mergeCell ref="A11:G11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157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dem33</vt:lpstr>
      <vt:lpstr>'dem33'!housing</vt:lpstr>
      <vt:lpstr>'dem33'!Print_Area</vt:lpstr>
      <vt:lpstr>'dem33'!Print_Titles</vt:lpstr>
      <vt:lpstr>'dem33'!pw</vt:lpstr>
      <vt:lpstr>'dem33'!revise</vt:lpstr>
      <vt:lpstr>'dem33'!summary</vt:lpstr>
      <vt:lpstr>'dem33'!Voted</vt:lpstr>
      <vt:lpstr>'dem33'!water</vt:lpstr>
      <vt:lpstr>'dem33'!watercap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2020-03-17T08:07:40Z</cp:lastPrinted>
  <dcterms:created xsi:type="dcterms:W3CDTF">2004-06-02T16:24:36Z</dcterms:created>
  <dcterms:modified xsi:type="dcterms:W3CDTF">2020-03-26T09:42:45Z</dcterms:modified>
</cp:coreProperties>
</file>