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19416" windowHeight="13176"/>
  </bookViews>
  <sheets>
    <sheet name="dem39" sheetId="4" r:id="rId1"/>
  </sheets>
  <definedNames>
    <definedName name="__123Graph_D" localSheetId="0" hidden="1">#REF!</definedName>
    <definedName name="_xlnm._FilterDatabase" localSheetId="0" hidden="1">'dem39'!$A$16:$G$93</definedName>
    <definedName name="da">#REF!</definedName>
    <definedName name="educap" localSheetId="0">'dem39'!$D$89:$G$89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on_plan">'dem39'!A1</definedName>
    <definedName name="np" localSheetId="0">'dem39'!#REF!</definedName>
    <definedName name="_xlnm.Print_Area" localSheetId="0">'dem39'!$A$1:$G$93</definedName>
    <definedName name="_xlnm.Print_Titles" localSheetId="0">'dem39'!$13:$16</definedName>
    <definedName name="revise" localSheetId="0">'dem39'!$D$103:$F$103</definedName>
    <definedName name="spfrd">#REF!</definedName>
    <definedName name="sports" localSheetId="0">'dem39'!$D$66:$G$66</definedName>
    <definedName name="summary" localSheetId="0">'dem39'!$D$97:$F$97</definedName>
    <definedName name="Voted" localSheetId="0">'dem39'!$D$10:$F$10</definedName>
    <definedName name="Z_239EE218_578E_4317_BEED_14D5D7089E27_.wvu.Cols" localSheetId="0" hidden="1">'dem39'!#REF!</definedName>
    <definedName name="Z_239EE218_578E_4317_BEED_14D5D7089E27_.wvu.FilterData" localSheetId="0" hidden="1">'dem39'!$A$1:$G$91</definedName>
    <definedName name="Z_239EE218_578E_4317_BEED_14D5D7089E27_.wvu.PrintArea" localSheetId="0" hidden="1">'dem39'!$A$1:$G$91</definedName>
    <definedName name="Z_239EE218_578E_4317_BEED_14D5D7089E27_.wvu.PrintTitles" localSheetId="0" hidden="1">'dem39'!$13:$16</definedName>
    <definedName name="Z_302A3EA3_AE96_11D5_A646_0050BA3D7AFD_.wvu.Cols" localSheetId="0" hidden="1">'dem39'!#REF!</definedName>
    <definedName name="Z_302A3EA3_AE96_11D5_A646_0050BA3D7AFD_.wvu.FilterData" localSheetId="0" hidden="1">'dem39'!$A$1:$G$91</definedName>
    <definedName name="Z_302A3EA3_AE96_11D5_A646_0050BA3D7AFD_.wvu.PrintArea" localSheetId="0" hidden="1">'dem39'!$A$1:$G$91</definedName>
    <definedName name="Z_302A3EA3_AE96_11D5_A646_0050BA3D7AFD_.wvu.PrintTitles" localSheetId="0" hidden="1">'dem39'!$13:$16</definedName>
    <definedName name="Z_36DBA021_0ECB_11D4_8064_004005726899_.wvu.Cols" localSheetId="0" hidden="1">'dem39'!#REF!</definedName>
    <definedName name="Z_36DBA021_0ECB_11D4_8064_004005726899_.wvu.PrintArea" localSheetId="0" hidden="1">'dem39'!$A$1:$G$91</definedName>
    <definedName name="Z_36DBA021_0ECB_11D4_8064_004005726899_.wvu.PrintTitles" localSheetId="0" hidden="1">'dem39'!$13:$16</definedName>
    <definedName name="Z_93EBE921_AE91_11D5_8685_004005726899_.wvu.Cols" localSheetId="0" hidden="1">'dem39'!#REF!</definedName>
    <definedName name="Z_93EBE921_AE91_11D5_8685_004005726899_.wvu.PrintArea" localSheetId="0" hidden="1">'dem39'!$A$1:$G$91</definedName>
    <definedName name="Z_93EBE921_AE91_11D5_8685_004005726899_.wvu.PrintTitles" localSheetId="0" hidden="1">'dem39'!$13:$16</definedName>
    <definedName name="Z_94DA79C1_0FDE_11D5_9579_000021DAEEA2_.wvu.Cols" localSheetId="0" hidden="1">'dem39'!#REF!</definedName>
    <definedName name="Z_94DA79C1_0FDE_11D5_9579_000021DAEEA2_.wvu.PrintArea" localSheetId="0" hidden="1">'dem39'!$A$1:$G$91</definedName>
    <definedName name="Z_94DA79C1_0FDE_11D5_9579_000021DAEEA2_.wvu.PrintTitles" localSheetId="0" hidden="1">'dem39'!$13:$16</definedName>
    <definedName name="Z_C868F8C3_16D7_11D5_A68D_81D6213F5331_.wvu.Cols" localSheetId="0" hidden="1">'dem39'!#REF!</definedName>
    <definedName name="Z_C868F8C3_16D7_11D5_A68D_81D6213F5331_.wvu.PrintArea" localSheetId="0" hidden="1">'dem39'!$A$1:$G$91</definedName>
    <definedName name="Z_C868F8C3_16D7_11D5_A68D_81D6213F5331_.wvu.PrintTitles" localSheetId="0" hidden="1">'dem39'!$13:$16</definedName>
    <definedName name="Z_E5DF37BD_125C_11D5_8DC4_D0F5D88B3549_.wvu.Cols" localSheetId="0" hidden="1">'dem39'!#REF!</definedName>
    <definedName name="Z_E5DF37BD_125C_11D5_8DC4_D0F5D88B3549_.wvu.PrintArea" localSheetId="0" hidden="1">'dem39'!$A$1:$G$91</definedName>
    <definedName name="Z_E5DF37BD_125C_11D5_8DC4_D0F5D88B3549_.wvu.PrintTitles" localSheetId="0" hidden="1">'dem39'!$13:$16</definedName>
    <definedName name="Z_F8ADACC1_164E_11D6_B603_000021DAEEA2_.wvu.Cols" localSheetId="0" hidden="1">'dem39'!#REF!</definedName>
    <definedName name="Z_F8ADACC1_164E_11D6_B603_000021DAEEA2_.wvu.PrintArea" localSheetId="0" hidden="1">'dem39'!$A$1:$G$91</definedName>
    <definedName name="Z_F8ADACC1_164E_11D6_B603_000021DAEEA2_.wvu.PrintTitles" localSheetId="0" hidden="1">'dem39'!$13:$16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4"/>
  <c r="F29"/>
  <c r="E78"/>
  <c r="E86" s="1"/>
  <c r="E87" s="1"/>
  <c r="E88" s="1"/>
  <c r="E89" s="1"/>
  <c r="E90" s="1"/>
  <c r="D86"/>
  <c r="D87" s="1"/>
  <c r="D88" s="1"/>
  <c r="D89" s="1"/>
  <c r="D90" s="1"/>
  <c r="F64"/>
  <c r="E64"/>
  <c r="D64"/>
  <c r="F60"/>
  <c r="E60"/>
  <c r="D60"/>
  <c r="F55"/>
  <c r="E55"/>
  <c r="D55"/>
  <c r="F43"/>
  <c r="F44" s="1"/>
  <c r="E43"/>
  <c r="E44" s="1"/>
  <c r="D43"/>
  <c r="D44" s="1"/>
  <c r="E35"/>
  <c r="D35"/>
  <c r="F26"/>
  <c r="E26"/>
  <c r="D26"/>
  <c r="E65" l="1"/>
  <c r="F35"/>
  <c r="F36" s="1"/>
  <c r="F37" s="1"/>
  <c r="F86"/>
  <c r="F87" s="1"/>
  <c r="F88" s="1"/>
  <c r="F89" s="1"/>
  <c r="F90" s="1"/>
  <c r="E36"/>
  <c r="E37" s="1"/>
  <c r="F65"/>
  <c r="D65"/>
  <c r="D36"/>
  <c r="D37" s="1"/>
  <c r="E66" l="1"/>
  <c r="E67" s="1"/>
  <c r="E91" s="1"/>
  <c r="F66"/>
  <c r="F67" s="1"/>
  <c r="F91" s="1"/>
  <c r="D66"/>
  <c r="D67" s="1"/>
  <c r="D91" s="1"/>
  <c r="E10" l="1"/>
  <c r="D10" l="1"/>
  <c r="F10" s="1"/>
</calcChain>
</file>

<file path=xl/sharedStrings.xml><?xml version="1.0" encoding="utf-8"?>
<sst xmlns="http://schemas.openxmlformats.org/spreadsheetml/2006/main" count="148" uniqueCount="102">
  <si>
    <t>Sports &amp; Youth Services</t>
  </si>
  <si>
    <t>(a) Education, Sports Arts and Culture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</si>
  <si>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</si>
  <si>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</si>
  <si>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</si>
  <si>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</si>
  <si>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</si>
  <si>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</si>
  <si>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</si>
  <si>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</si>
  <si>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</si>
  <si>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</si>
  <si>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</si>
  <si>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</si>
  <si>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</si>
  <si>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</si>
  <si>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</si>
  <si>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60.44.50</t>
  </si>
  <si>
    <t>Other Charges</t>
  </si>
  <si>
    <t>60.43.01</t>
  </si>
  <si>
    <t>60.43.11</t>
  </si>
  <si>
    <t>60.43.13</t>
  </si>
  <si>
    <t>Assistance and Incentives</t>
  </si>
  <si>
    <t>64.00.31</t>
  </si>
  <si>
    <t>64.00.71</t>
  </si>
  <si>
    <t>Incentive to Promising Sports Persons</t>
  </si>
  <si>
    <t>Sports and Games</t>
  </si>
  <si>
    <t>Development Activities</t>
  </si>
  <si>
    <t>65.00.73</t>
  </si>
  <si>
    <t>Training and Orientation Course</t>
  </si>
  <si>
    <t>Sports Hostel,  Namchi</t>
  </si>
  <si>
    <t>66.00.50</t>
  </si>
  <si>
    <t>CAPITAL SECTION</t>
  </si>
  <si>
    <t>Sports and Youth Services -Sports Stadia</t>
  </si>
  <si>
    <t>Sports Stadia</t>
  </si>
  <si>
    <t>Sports &amp; Stadia</t>
  </si>
  <si>
    <t>II. Details of the estimates and the heads under which this grant will be accounted for:</t>
  </si>
  <si>
    <t>Revenue</t>
  </si>
  <si>
    <t>B - Social Services (a) Education, Sports , Art and Culture</t>
  </si>
  <si>
    <t>Capital</t>
  </si>
  <si>
    <t>Grants-in-aid to State Sports Association</t>
  </si>
  <si>
    <t>61.00.88</t>
  </si>
  <si>
    <t>61.00.89</t>
  </si>
  <si>
    <t>Upgradation of Kyongsa Play Ground upto International Standard with Track &amp; Field (SPA)</t>
  </si>
  <si>
    <t>(In Thousands of Rupees)</t>
  </si>
  <si>
    <t>61.00.93</t>
  </si>
  <si>
    <t>Stipend for Sports Academy</t>
  </si>
  <si>
    <t>65.00.34</t>
  </si>
  <si>
    <t>66.00.34</t>
  </si>
  <si>
    <t>61.00.94</t>
  </si>
  <si>
    <t>61.00.96</t>
  </si>
  <si>
    <t>Upgradation of Mangan Public Ground (NLCPR)</t>
  </si>
  <si>
    <t>Development of Archery Complex at Tathangchen and Indoor Gymnasium for Boxing, Taekwondo, Karate, Wushu at Gangtok (NEC)</t>
  </si>
  <si>
    <t>Rec</t>
  </si>
  <si>
    <t xml:space="preserve">Construction of Bhaichung Stadium 
</t>
  </si>
  <si>
    <t xml:space="preserve">Construction of Soreng Stadium 
</t>
  </si>
  <si>
    <t>65.00.76</t>
  </si>
  <si>
    <t>Maintenance of Palzor Stadium</t>
  </si>
  <si>
    <t>61.00.99</t>
  </si>
  <si>
    <t>Stadium, Gymnasium and Playgrounds</t>
  </si>
  <si>
    <t>61.00.87</t>
  </si>
  <si>
    <t>South/ West District</t>
  </si>
  <si>
    <t>Sports &amp; Youth Services, 00.911-Deduct Recoveries of overpayments</t>
  </si>
  <si>
    <t>61.00.91</t>
  </si>
  <si>
    <t>Construction of other Playgrounds</t>
  </si>
  <si>
    <t>65.00.62</t>
  </si>
  <si>
    <t>60.44.42</t>
  </si>
  <si>
    <t>Lump sum provision for revision of Pay &amp; Allowances</t>
  </si>
  <si>
    <t>Youth Welfare Programmes for Non- Students</t>
  </si>
  <si>
    <t>Major Renovation and upgradation of sports complex at White Hall</t>
  </si>
  <si>
    <t>Panchayat Yuva Krida Aur Khel  Abhiyan (PYKKA) 
(State Share)</t>
  </si>
  <si>
    <t>Stadium Flood lightning at Paljor Stadium and Installation of Electronic Led  Score Board  at Gangtok
(State Share of NEC)</t>
  </si>
  <si>
    <t>2019-20</t>
  </si>
  <si>
    <t>60.44.02</t>
  </si>
  <si>
    <t>Wages</t>
  </si>
  <si>
    <t>60.43.02</t>
  </si>
  <si>
    <t>61.00.74</t>
  </si>
  <si>
    <t>Restoration of Jorethang Play Ground</t>
  </si>
  <si>
    <t>Soreng Girls Sports Academy</t>
  </si>
  <si>
    <t>67.00.31</t>
  </si>
  <si>
    <t>Grant in Aid</t>
  </si>
  <si>
    <t>I. Estimate of the amount required in the year ending 31st March, 2021 to defray the charges in respect   of Sports and Youth  Affairs</t>
  </si>
  <si>
    <t>2018-19</t>
  </si>
  <si>
    <t>61.00.71</t>
  </si>
  <si>
    <t>Extension of PlayGrounds and Construction of Pavilion at Somabria School Ground at Daramdin Constituency</t>
  </si>
  <si>
    <t>61.00.75</t>
  </si>
  <si>
    <t>Upgradation of Kyongsa Play Ground upto International Standard with Track &amp; Field (SPA)-State Share</t>
  </si>
  <si>
    <t>61.00.92</t>
  </si>
  <si>
    <t>B - Capital Account of Social Services</t>
  </si>
  <si>
    <t>DEMAND NO. 39</t>
  </si>
  <si>
    <t>SPORTS AND YOUTH AFFAIRS</t>
  </si>
  <si>
    <t>65.00.75</t>
  </si>
  <si>
    <t>Coaching Camps</t>
  </si>
  <si>
    <t>65.00.71</t>
  </si>
  <si>
    <t>65.00.72</t>
  </si>
  <si>
    <t>Games and Sports Materials</t>
  </si>
  <si>
    <t>Games and Sports Activities</t>
  </si>
  <si>
    <t>Actuals</t>
  </si>
  <si>
    <t>Budget 
Estimate</t>
  </si>
  <si>
    <t>Revised 
Estimate</t>
  </si>
  <si>
    <t xml:space="preserve">                                             2020-21</t>
  </si>
  <si>
    <t xml:space="preserve">Construction of Soreng Stadium 
(State Share)
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</si>
</sst>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00000#"/>
    <numFmt numFmtId="167" formatCode="00.000"/>
    <numFmt numFmtId="168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</cellStyleXfs>
  <cellXfs count="146">
    <xf numFmtId="0" fontId="0" fillId="0" borderId="0" xfId="0"/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/>
    <xf numFmtId="0" fontId="5" fillId="0" borderId="0" xfId="2" applyFont="1" applyFill="1" applyBorder="1" applyAlignment="1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5" fillId="0" borderId="0" xfId="5" applyNumberFormat="1" applyFont="1" applyFill="1" applyAlignment="1">
      <alignment horizontal="center"/>
    </xf>
    <xf numFmtId="0" fontId="3" fillId="0" borderId="0" xfId="5" applyFont="1" applyFill="1" applyAlignment="1" applyProtection="1">
      <alignment horizontal="left"/>
    </xf>
    <xf numFmtId="0" fontId="3" fillId="0" borderId="0" xfId="2" applyFont="1" applyFill="1" applyAlignment="1">
      <alignment vertical="top"/>
    </xf>
    <xf numFmtId="0" fontId="5" fillId="0" borderId="0" xfId="2" applyNumberFormat="1" applyFont="1" applyFill="1"/>
    <xf numFmtId="0" fontId="5" fillId="0" borderId="0" xfId="2" applyNumberFormat="1" applyFont="1" applyFill="1" applyAlignment="1" applyProtection="1">
      <alignment horizontal="center"/>
    </xf>
    <xf numFmtId="0" fontId="5" fillId="0" borderId="0" xfId="2" applyNumberFormat="1" applyFont="1" applyFill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2" xfId="3" applyFont="1" applyFill="1" applyBorder="1" applyAlignment="1" applyProtection="1">
      <alignment horizontal="left"/>
    </xf>
    <xf numFmtId="0" fontId="3" fillId="0" borderId="2" xfId="3" applyNumberFormat="1" applyFont="1" applyFill="1" applyBorder="1" applyProtection="1"/>
    <xf numFmtId="0" fontId="4" fillId="0" borderId="2" xfId="3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/>
    </xf>
    <xf numFmtId="0" fontId="3" fillId="0" borderId="0" xfId="4" applyFont="1" applyFill="1" applyProtection="1"/>
    <xf numFmtId="0" fontId="3" fillId="0" borderId="2" xfId="4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>
      <alignment horizontal="right" vertical="top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2" xfId="3" applyNumberFormat="1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0" xfId="2" applyFont="1" applyFill="1" applyAlignment="1">
      <alignment horizontal="right" vertical="top" wrapText="1"/>
    </xf>
    <xf numFmtId="167" fontId="5" fillId="0" borderId="0" xfId="2" applyNumberFormat="1" applyFont="1" applyFill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 applyProtection="1"/>
    <xf numFmtId="164" fontId="3" fillId="0" borderId="0" xfId="1" applyFont="1" applyFill="1" applyAlignment="1" applyProtection="1">
      <alignment horizontal="right" wrapText="1"/>
    </xf>
    <xf numFmtId="0" fontId="3" fillId="0" borderId="3" xfId="2" applyNumberFormat="1" applyFont="1" applyFill="1" applyBorder="1" applyAlignment="1" applyProtection="1"/>
    <xf numFmtId="164" fontId="3" fillId="0" borderId="0" xfId="1" applyFont="1" applyFill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2" xfId="2" applyNumberFormat="1" applyFont="1" applyFill="1" applyBorder="1" applyAlignment="1" applyProtection="1"/>
    <xf numFmtId="167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/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5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Alignment="1"/>
    <xf numFmtId="0" fontId="3" fillId="0" borderId="0" xfId="2" applyFont="1" applyFill="1" applyBorder="1" applyAlignment="1" applyProtection="1">
      <alignment vertical="center" wrapText="1"/>
    </xf>
    <xf numFmtId="0" fontId="3" fillId="0" borderId="0" xfId="7" applyFont="1" applyFill="1" applyBorder="1" applyAlignment="1" applyProtection="1">
      <alignment vertical="center" wrapText="1"/>
    </xf>
    <xf numFmtId="164" fontId="3" fillId="0" borderId="0" xfId="1" applyFont="1" applyFill="1" applyBorder="1" applyAlignment="1">
      <alignment horizontal="right" wrapText="1"/>
    </xf>
    <xf numFmtId="168" fontId="3" fillId="0" borderId="0" xfId="2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 applyProtection="1"/>
    <xf numFmtId="0" fontId="3" fillId="0" borderId="0" xfId="2" applyFont="1" applyFill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right"/>
    </xf>
    <xf numFmtId="167" fontId="5" fillId="0" borderId="2" xfId="2" applyNumberFormat="1" applyFont="1" applyFill="1" applyBorder="1" applyAlignment="1">
      <alignment horizontal="right" vertical="top" wrapText="1"/>
    </xf>
    <xf numFmtId="0" fontId="5" fillId="0" borderId="2" xfId="2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>
      <alignment horizontal="right" vertical="top" wrapText="1"/>
    </xf>
    <xf numFmtId="0" fontId="3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right" vertical="top" wrapText="1"/>
    </xf>
    <xf numFmtId="0" fontId="5" fillId="0" borderId="3" xfId="2" applyFont="1" applyFill="1" applyBorder="1" applyAlignment="1" applyProtection="1">
      <alignment horizontal="left" vertical="top" wrapText="1"/>
    </xf>
    <xf numFmtId="0" fontId="3" fillId="0" borderId="3" xfId="2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left" vertical="top" wrapText="1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/>
    <xf numFmtId="0" fontId="3" fillId="0" borderId="0" xfId="5" applyFont="1" applyFill="1" applyAlignment="1">
      <alignment horizontal="left" vertical="top" wrapText="1"/>
    </xf>
    <xf numFmtId="165" fontId="3" fillId="0" borderId="0" xfId="5" applyNumberFormat="1" applyFont="1" applyFill="1" applyAlignment="1">
      <alignment horizontal="right" vertical="top" wrapText="1"/>
    </xf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5" applyNumberFormat="1" applyFont="1" applyFill="1" applyBorder="1" applyAlignment="1"/>
    <xf numFmtId="0" fontId="3" fillId="0" borderId="0" xfId="5" applyFont="1" applyFill="1" applyBorder="1" applyAlignment="1" applyProtection="1">
      <alignment horizontal="left" vertical="justify" wrapText="1"/>
    </xf>
    <xf numFmtId="0" fontId="3" fillId="0" borderId="0" xfId="5" applyFont="1" applyFill="1"/>
    <xf numFmtId="0" fontId="3" fillId="0" borderId="0" xfId="5" applyFont="1" applyFill="1" applyAlignment="1">
      <alignment vertical="center"/>
    </xf>
    <xf numFmtId="0" fontId="3" fillId="0" borderId="0" xfId="5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5" applyFont="1" applyFill="1" applyAlignment="1">
      <alignment vertical="top"/>
    </xf>
    <xf numFmtId="0" fontId="5" fillId="0" borderId="0" xfId="5" applyFont="1" applyFill="1" applyBorder="1" applyAlignment="1" applyProtection="1">
      <alignment horizontal="left" vertical="justify" wrapText="1"/>
    </xf>
    <xf numFmtId="0" fontId="5" fillId="0" borderId="2" xfId="5" applyFont="1" applyFill="1" applyBorder="1" applyAlignment="1">
      <alignment horizontal="right" vertical="top" wrapText="1"/>
    </xf>
    <xf numFmtId="0" fontId="5" fillId="0" borderId="2" xfId="5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5" fillId="0" borderId="3" xfId="2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 wrapText="1"/>
    </xf>
    <xf numFmtId="0" fontId="3" fillId="0" borderId="1" xfId="2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 applyProtection="1">
      <alignment horizontal="left" vertical="top"/>
    </xf>
    <xf numFmtId="164" fontId="3" fillId="0" borderId="0" xfId="2" applyNumberFormat="1" applyFont="1" applyFill="1" applyBorder="1"/>
    <xf numFmtId="0" fontId="6" fillId="0" borderId="0" xfId="2" applyFont="1" applyFill="1"/>
    <xf numFmtId="0" fontId="3" fillId="0" borderId="0" xfId="2" applyFont="1" applyFill="1" applyAlignment="1">
      <alignment horizontal="right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4" applyFont="1" applyFill="1" applyAlignment="1" applyProtection="1">
      <alignment horizontal="right" vertical="center"/>
    </xf>
    <xf numFmtId="0" fontId="3" fillId="0" borderId="0" xfId="2" applyNumberFormat="1" applyFont="1" applyFill="1" applyAlignment="1" applyProtection="1">
      <alignment horizontal="right" vertical="top"/>
    </xf>
    <xf numFmtId="0" fontId="5" fillId="0" borderId="0" xfId="5" applyNumberFormat="1" applyFont="1" applyFill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wrapText="1"/>
    </xf>
    <xf numFmtId="0" fontId="3" fillId="0" borderId="2" xfId="5" applyFont="1" applyFill="1" applyBorder="1" applyAlignment="1">
      <alignment horizontal="left" vertical="top" wrapText="1"/>
    </xf>
    <xf numFmtId="165" fontId="3" fillId="0" borderId="2" xfId="5" applyNumberFormat="1" applyFont="1" applyFill="1" applyBorder="1" applyAlignment="1">
      <alignment horizontal="righ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3" applyFont="1" applyFill="1" applyBorder="1" applyAlignment="1" applyProtection="1">
      <alignment horizontal="center"/>
    </xf>
    <xf numFmtId="0" fontId="3" fillId="0" borderId="0" xfId="2" applyFont="1" applyFill="1" applyAlignment="1">
      <alignment horizontal="left" vertical="top" wrapText="1"/>
    </xf>
    <xf numFmtId="0" fontId="3" fillId="0" borderId="0" xfId="5" applyFont="1" applyFill="1" applyAlignment="1" applyProtection="1">
      <alignment horizontal="left" wrapText="1"/>
    </xf>
    <xf numFmtId="166" fontId="3" fillId="0" borderId="0" xfId="2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6" fontId="3" fillId="0" borderId="0" xfId="2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center" wrapText="1"/>
    </xf>
    <xf numFmtId="168" fontId="3" fillId="0" borderId="0" xfId="7" applyNumberFormat="1" applyFont="1" applyFill="1" applyBorder="1" applyAlignment="1">
      <alignment horizontal="right" vertical="top" wrapText="1"/>
    </xf>
    <xf numFmtId="168" fontId="3" fillId="0" borderId="2" xfId="7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166" fontId="3" fillId="0" borderId="0" xfId="2" applyNumberFormat="1" applyFont="1" applyFill="1" applyAlignment="1">
      <alignment horizontal="right" vertical="center" wrapText="1"/>
    </xf>
    <xf numFmtId="0" fontId="3" fillId="0" borderId="0" xfId="1" applyNumberFormat="1" applyFont="1" applyFill="1" applyAlignment="1">
      <alignment horizontal="right" wrapText="1"/>
    </xf>
    <xf numFmtId="166" fontId="3" fillId="0" borderId="0" xfId="6" applyNumberFormat="1" applyFont="1" applyFill="1" applyBorder="1" applyAlignment="1">
      <alignment horizontal="right" vertical="center" wrapText="1"/>
    </xf>
    <xf numFmtId="166" fontId="3" fillId="0" borderId="0" xfId="6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center" wrapText="1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2" xfId="2" applyNumberFormat="1" applyFont="1" applyFill="1" applyBorder="1" applyAlignment="1">
      <alignment horizontal="right"/>
    </xf>
    <xf numFmtId="0" fontId="3" fillId="0" borderId="3" xfId="2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</cellXfs>
  <cellStyles count="8">
    <cellStyle name="Comma" xfId="1" builtinId="3"/>
    <cellStyle name="Normal" xfId="0" builtinId="0"/>
    <cellStyle name="Normal_budget for 03-04" xfId="2"/>
    <cellStyle name="Normal_budget for 03-04 2" xfId="7"/>
    <cellStyle name="Normal_BUDGET-2000" xfId="3"/>
    <cellStyle name="Normal_budgetDocNIC02-03" xfId="4"/>
    <cellStyle name="Normal_DEMAND17" xfId="5"/>
    <cellStyle name="Normal_DEMAND17 2" xfId="6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85" transitionEvaluation="1" codeName="Sheet1">
    <tabColor rgb="FFC00000"/>
  </sheetPr>
  <dimension ref="A1:G108"/>
  <sheetViews>
    <sheetView tabSelected="1" view="pageBreakPreview" topLeftCell="B85" zoomScaleSheetLayoutView="100" workbookViewId="0">
      <selection activeCell="C95" sqref="C95:G105"/>
    </sheetView>
  </sheetViews>
  <sheetFormatPr defaultColWidth="11" defaultRowHeight="13.2"/>
  <cols>
    <col min="1" max="1" width="5.77734375" style="121" customWidth="1"/>
    <col min="2" max="2" width="8.21875" style="9" customWidth="1"/>
    <col min="3" max="3" width="32.77734375" style="2" customWidth="1"/>
    <col min="4" max="4" width="10.77734375" style="12" customWidth="1"/>
    <col min="5" max="5" width="10.77734375" style="2" customWidth="1"/>
    <col min="6" max="7" width="10.77734375" style="12" customWidth="1"/>
    <col min="8" max="16384" width="11" style="2"/>
  </cols>
  <sheetData>
    <row r="1" spans="1:7" ht="15" customHeight="1">
      <c r="B1" s="1"/>
      <c r="C1" s="1"/>
      <c r="D1" s="114" t="s">
        <v>89</v>
      </c>
      <c r="E1" s="1"/>
      <c r="F1" s="1"/>
      <c r="G1" s="1"/>
    </row>
    <row r="2" spans="1:7" ht="15" customHeight="1">
      <c r="B2" s="3"/>
      <c r="C2" s="3"/>
      <c r="D2" s="114" t="s">
        <v>90</v>
      </c>
      <c r="E2" s="3"/>
      <c r="F2" s="3"/>
      <c r="G2" s="3"/>
    </row>
    <row r="3" spans="1:7" ht="12" customHeight="1">
      <c r="A3" s="4"/>
      <c r="B3" s="5"/>
      <c r="C3" s="6"/>
      <c r="D3" s="7"/>
      <c r="E3" s="8"/>
      <c r="F3" s="6"/>
      <c r="G3" s="6"/>
    </row>
    <row r="4" spans="1:7" ht="14.4" customHeight="1">
      <c r="C4" s="10" t="s">
        <v>38</v>
      </c>
      <c r="D4" s="11">
        <v>2204</v>
      </c>
      <c r="E4" s="13" t="s">
        <v>0</v>
      </c>
    </row>
    <row r="5" spans="1:7" ht="14.4" customHeight="1">
      <c r="C5" s="10" t="s">
        <v>88</v>
      </c>
      <c r="D5" s="14"/>
    </row>
    <row r="6" spans="1:7" ht="25.2" customHeight="1">
      <c r="C6" s="112" t="s">
        <v>1</v>
      </c>
      <c r="D6" s="113">
        <v>4202</v>
      </c>
      <c r="E6" s="124" t="s">
        <v>2</v>
      </c>
      <c r="F6" s="124"/>
      <c r="G6" s="124"/>
    </row>
    <row r="7" spans="1:7" ht="12" customHeight="1">
      <c r="C7" s="10"/>
      <c r="D7" s="15"/>
      <c r="E7" s="16"/>
    </row>
    <row r="8" spans="1:7" s="17" customFormat="1" ht="27" customHeight="1">
      <c r="A8" s="123" t="s">
        <v>81</v>
      </c>
      <c r="B8" s="123"/>
      <c r="C8" s="123"/>
      <c r="D8" s="123"/>
      <c r="E8" s="123"/>
      <c r="F8" s="123"/>
      <c r="G8" s="123"/>
    </row>
    <row r="9" spans="1:7" ht="14.4" customHeight="1">
      <c r="C9" s="18"/>
      <c r="D9" s="19" t="s">
        <v>37</v>
      </c>
      <c r="E9" s="19" t="s">
        <v>39</v>
      </c>
      <c r="F9" s="19" t="s">
        <v>5</v>
      </c>
    </row>
    <row r="10" spans="1:7" ht="14.4" customHeight="1">
      <c r="B10" s="5"/>
      <c r="C10" s="20" t="s">
        <v>3</v>
      </c>
      <c r="D10" s="19">
        <f>G67</f>
        <v>207593</v>
      </c>
      <c r="E10" s="19">
        <f>G90</f>
        <v>241860</v>
      </c>
      <c r="F10" s="19">
        <f>E10+D10</f>
        <v>449453</v>
      </c>
    </row>
    <row r="11" spans="1:7" ht="12" customHeight="1">
      <c r="B11" s="5"/>
      <c r="C11" s="8"/>
      <c r="D11" s="20"/>
      <c r="E11" s="19"/>
    </row>
    <row r="12" spans="1:7" ht="15.6" customHeight="1">
      <c r="A12" s="13" t="s">
        <v>36</v>
      </c>
      <c r="E12" s="12"/>
    </row>
    <row r="13" spans="1:7" ht="13.95" customHeight="1">
      <c r="A13" s="21"/>
      <c r="B13" s="22"/>
      <c r="C13" s="23"/>
      <c r="D13" s="24"/>
      <c r="E13" s="24"/>
      <c r="F13" s="24"/>
      <c r="G13" s="25" t="s">
        <v>44</v>
      </c>
    </row>
    <row r="14" spans="1:7" s="29" customFormat="1" ht="26.4">
      <c r="A14" s="26"/>
      <c r="B14" s="27"/>
      <c r="C14" s="28"/>
      <c r="D14" s="108" t="s">
        <v>97</v>
      </c>
      <c r="E14" s="107" t="s">
        <v>98</v>
      </c>
      <c r="F14" s="107" t="s">
        <v>99</v>
      </c>
      <c r="G14" s="107" t="s">
        <v>98</v>
      </c>
    </row>
    <row r="15" spans="1:7" s="29" customFormat="1">
      <c r="A15" s="21"/>
      <c r="B15" s="122" t="s">
        <v>4</v>
      </c>
      <c r="C15" s="122"/>
      <c r="D15" s="109" t="s">
        <v>82</v>
      </c>
      <c r="E15" s="109" t="s">
        <v>72</v>
      </c>
      <c r="F15" s="110" t="s">
        <v>72</v>
      </c>
      <c r="G15" s="111" t="s">
        <v>100</v>
      </c>
    </row>
    <row r="16" spans="1:7" s="29" customFormat="1" ht="10.199999999999999" customHeight="1">
      <c r="A16" s="30"/>
      <c r="B16" s="31"/>
      <c r="C16" s="23"/>
      <c r="D16" s="32"/>
      <c r="E16" s="32"/>
      <c r="F16" s="32"/>
      <c r="G16" s="33"/>
    </row>
    <row r="17" spans="1:7" ht="14.85" customHeight="1">
      <c r="C17" s="34" t="s">
        <v>6</v>
      </c>
      <c r="D17" s="10"/>
      <c r="E17" s="10"/>
      <c r="F17" s="10"/>
      <c r="G17" s="10"/>
    </row>
    <row r="18" spans="1:7" ht="14.85" customHeight="1">
      <c r="A18" s="121" t="s">
        <v>7</v>
      </c>
      <c r="B18" s="35">
        <v>2204</v>
      </c>
      <c r="C18" s="34" t="s">
        <v>0</v>
      </c>
      <c r="E18" s="12"/>
    </row>
    <row r="19" spans="1:7" ht="14.85" customHeight="1">
      <c r="B19" s="36">
        <v>1E-3</v>
      </c>
      <c r="C19" s="34" t="s">
        <v>8</v>
      </c>
      <c r="E19" s="12"/>
    </row>
    <row r="20" spans="1:7" ht="14.85" customHeight="1">
      <c r="B20" s="37">
        <v>60</v>
      </c>
      <c r="C20" s="38" t="s">
        <v>9</v>
      </c>
      <c r="D20" s="60"/>
      <c r="E20" s="60"/>
      <c r="F20" s="60"/>
      <c r="G20" s="60"/>
    </row>
    <row r="21" spans="1:7" ht="14.85" customHeight="1">
      <c r="B21" s="39">
        <v>43</v>
      </c>
      <c r="C21" s="40" t="s">
        <v>61</v>
      </c>
      <c r="D21" s="41"/>
      <c r="E21" s="41"/>
      <c r="F21" s="41"/>
      <c r="G21" s="41"/>
    </row>
    <row r="22" spans="1:7" ht="14.85" customHeight="1">
      <c r="B22" s="125" t="s">
        <v>19</v>
      </c>
      <c r="C22" s="38" t="s">
        <v>12</v>
      </c>
      <c r="D22" s="126">
        <v>23195</v>
      </c>
      <c r="E22" s="126">
        <v>33991</v>
      </c>
      <c r="F22" s="41">
        <v>33991</v>
      </c>
      <c r="G22" s="41">
        <v>31408</v>
      </c>
    </row>
    <row r="23" spans="1:7" ht="14.85" customHeight="1">
      <c r="B23" s="125" t="s">
        <v>75</v>
      </c>
      <c r="C23" s="38" t="s">
        <v>74</v>
      </c>
      <c r="D23" s="42">
        <v>0</v>
      </c>
      <c r="E23" s="126">
        <v>840</v>
      </c>
      <c r="F23" s="126">
        <v>840</v>
      </c>
      <c r="G23" s="41">
        <v>3501</v>
      </c>
    </row>
    <row r="24" spans="1:7" ht="14.85" customHeight="1">
      <c r="B24" s="125" t="s">
        <v>20</v>
      </c>
      <c r="C24" s="38" t="s">
        <v>14</v>
      </c>
      <c r="D24" s="126">
        <v>115</v>
      </c>
      <c r="E24" s="126">
        <v>86</v>
      </c>
      <c r="F24" s="126">
        <v>86</v>
      </c>
      <c r="G24" s="41">
        <v>115</v>
      </c>
    </row>
    <row r="25" spans="1:7" ht="14.85" customHeight="1">
      <c r="B25" s="125" t="s">
        <v>21</v>
      </c>
      <c r="C25" s="38" t="s">
        <v>16</v>
      </c>
      <c r="D25" s="126">
        <v>248</v>
      </c>
      <c r="E25" s="126">
        <v>188</v>
      </c>
      <c r="F25" s="41">
        <v>188</v>
      </c>
      <c r="G25" s="41">
        <v>207</v>
      </c>
    </row>
    <row r="26" spans="1:7" ht="14.85" customHeight="1">
      <c r="A26" s="121" t="s">
        <v>5</v>
      </c>
      <c r="B26" s="37">
        <v>43</v>
      </c>
      <c r="C26" s="40" t="s">
        <v>61</v>
      </c>
      <c r="D26" s="43">
        <f t="shared" ref="D26:F26" si="0">SUM(D22:D25)</f>
        <v>23558</v>
      </c>
      <c r="E26" s="43">
        <f t="shared" si="0"/>
        <v>35105</v>
      </c>
      <c r="F26" s="43">
        <f t="shared" si="0"/>
        <v>35105</v>
      </c>
      <c r="G26" s="43">
        <v>35231</v>
      </c>
    </row>
    <row r="27" spans="1:7" ht="13.95" customHeight="1">
      <c r="B27" s="37"/>
      <c r="C27" s="38"/>
      <c r="D27" s="60"/>
      <c r="E27" s="60"/>
      <c r="F27" s="60"/>
      <c r="G27" s="60"/>
    </row>
    <row r="28" spans="1:7" ht="14.4" customHeight="1">
      <c r="A28" s="4"/>
      <c r="B28" s="39">
        <v>44</v>
      </c>
      <c r="C28" s="40" t="s">
        <v>10</v>
      </c>
      <c r="D28" s="60"/>
      <c r="E28" s="60"/>
      <c r="F28" s="60"/>
      <c r="G28" s="60"/>
    </row>
    <row r="29" spans="1:7" ht="14.4" customHeight="1">
      <c r="A29" s="4"/>
      <c r="B29" s="127" t="s">
        <v>11</v>
      </c>
      <c r="C29" s="40" t="s">
        <v>12</v>
      </c>
      <c r="D29" s="60">
        <v>83241</v>
      </c>
      <c r="E29" s="126">
        <v>97209</v>
      </c>
      <c r="F29" s="10">
        <f>20920+E29</f>
        <v>118129</v>
      </c>
      <c r="G29" s="10">
        <v>124290</v>
      </c>
    </row>
    <row r="30" spans="1:7" ht="14.4" customHeight="1">
      <c r="A30" s="4"/>
      <c r="B30" s="127" t="s">
        <v>73</v>
      </c>
      <c r="C30" s="40" t="s">
        <v>74</v>
      </c>
      <c r="D30" s="44">
        <v>0</v>
      </c>
      <c r="E30" s="126">
        <v>2310</v>
      </c>
      <c r="F30" s="126">
        <v>2310</v>
      </c>
      <c r="G30" s="10">
        <v>14073</v>
      </c>
    </row>
    <row r="31" spans="1:7" ht="14.4" customHeight="1">
      <c r="A31" s="4"/>
      <c r="B31" s="127" t="s">
        <v>13</v>
      </c>
      <c r="C31" s="40" t="s">
        <v>14</v>
      </c>
      <c r="D31" s="60">
        <v>235</v>
      </c>
      <c r="E31" s="126">
        <v>176</v>
      </c>
      <c r="F31" s="10">
        <v>176</v>
      </c>
      <c r="G31" s="10">
        <v>379</v>
      </c>
    </row>
    <row r="32" spans="1:7" ht="14.4" customHeight="1">
      <c r="B32" s="125" t="s">
        <v>15</v>
      </c>
      <c r="C32" s="38" t="s">
        <v>16</v>
      </c>
      <c r="D32" s="126">
        <v>1600</v>
      </c>
      <c r="E32" s="126">
        <v>1200</v>
      </c>
      <c r="F32" s="10">
        <v>1200</v>
      </c>
      <c r="G32" s="10">
        <v>1320</v>
      </c>
    </row>
    <row r="33" spans="1:7" ht="26.4">
      <c r="B33" s="125" t="s">
        <v>66</v>
      </c>
      <c r="C33" s="38" t="s">
        <v>67</v>
      </c>
      <c r="D33" s="42">
        <v>0</v>
      </c>
      <c r="E33" s="126">
        <v>10628</v>
      </c>
      <c r="F33" s="126">
        <v>10628</v>
      </c>
      <c r="G33" s="42">
        <v>0</v>
      </c>
    </row>
    <row r="34" spans="1:7" ht="13.95" customHeight="1">
      <c r="A34" s="4"/>
      <c r="B34" s="127" t="s">
        <v>17</v>
      </c>
      <c r="C34" s="40" t="s">
        <v>18</v>
      </c>
      <c r="D34" s="58">
        <v>8054</v>
      </c>
      <c r="E34" s="58">
        <v>1181</v>
      </c>
      <c r="F34" s="58">
        <f>2000+E34</f>
        <v>3181</v>
      </c>
      <c r="G34" s="58">
        <v>2300</v>
      </c>
    </row>
    <row r="35" spans="1:7" ht="13.95" customHeight="1">
      <c r="A35" s="4" t="s">
        <v>5</v>
      </c>
      <c r="B35" s="39">
        <v>44</v>
      </c>
      <c r="C35" s="40" t="s">
        <v>10</v>
      </c>
      <c r="D35" s="49">
        <f t="shared" ref="D35:F35" si="1">SUM(D29:D34)</f>
        <v>93130</v>
      </c>
      <c r="E35" s="49">
        <f t="shared" si="1"/>
        <v>112704</v>
      </c>
      <c r="F35" s="49">
        <f t="shared" si="1"/>
        <v>135624</v>
      </c>
      <c r="G35" s="49">
        <v>142362</v>
      </c>
    </row>
    <row r="36" spans="1:7" ht="13.95" customHeight="1">
      <c r="A36" s="121" t="s">
        <v>5</v>
      </c>
      <c r="B36" s="37">
        <v>60</v>
      </c>
      <c r="C36" s="38" t="s">
        <v>9</v>
      </c>
      <c r="D36" s="50">
        <f t="shared" ref="D36:F36" si="2">D35+D26</f>
        <v>116688</v>
      </c>
      <c r="E36" s="50">
        <f t="shared" si="2"/>
        <v>147809</v>
      </c>
      <c r="F36" s="50">
        <f t="shared" si="2"/>
        <v>170729</v>
      </c>
      <c r="G36" s="50">
        <v>177593</v>
      </c>
    </row>
    <row r="37" spans="1:7" ht="13.95" customHeight="1">
      <c r="A37" s="4" t="s">
        <v>5</v>
      </c>
      <c r="B37" s="51">
        <v>1E-3</v>
      </c>
      <c r="C37" s="52" t="s">
        <v>8</v>
      </c>
      <c r="D37" s="43">
        <f t="shared" ref="D37:F37" si="3">D36</f>
        <v>116688</v>
      </c>
      <c r="E37" s="57">
        <f t="shared" si="3"/>
        <v>147809</v>
      </c>
      <c r="F37" s="43">
        <f t="shared" si="3"/>
        <v>170729</v>
      </c>
      <c r="G37" s="43">
        <v>177593</v>
      </c>
    </row>
    <row r="38" spans="1:7" ht="10.199999999999999" customHeight="1">
      <c r="A38" s="4"/>
      <c r="B38" s="51"/>
      <c r="C38" s="52"/>
      <c r="D38" s="53"/>
      <c r="E38" s="54"/>
      <c r="F38" s="53"/>
      <c r="G38" s="53"/>
    </row>
    <row r="39" spans="1:7" ht="26.4">
      <c r="A39" s="4"/>
      <c r="B39" s="51">
        <v>0.10299999999999999</v>
      </c>
      <c r="C39" s="52" t="s">
        <v>68</v>
      </c>
      <c r="D39" s="55"/>
      <c r="E39" s="55"/>
      <c r="F39" s="55"/>
      <c r="G39" s="53"/>
    </row>
    <row r="40" spans="1:7" ht="14.85" customHeight="1">
      <c r="A40" s="4"/>
      <c r="B40" s="39">
        <v>64</v>
      </c>
      <c r="C40" s="40" t="s">
        <v>22</v>
      </c>
      <c r="D40" s="55"/>
      <c r="E40" s="55"/>
      <c r="F40" s="55"/>
      <c r="G40" s="53"/>
    </row>
    <row r="41" spans="1:7" ht="14.85" customHeight="1">
      <c r="A41" s="4"/>
      <c r="B41" s="128" t="s">
        <v>23</v>
      </c>
      <c r="C41" s="56" t="s">
        <v>40</v>
      </c>
      <c r="D41" s="46">
        <v>10000</v>
      </c>
      <c r="E41" s="46">
        <v>5000</v>
      </c>
      <c r="F41" s="46">
        <v>5000</v>
      </c>
      <c r="G41" s="46">
        <v>8500</v>
      </c>
    </row>
    <row r="42" spans="1:7" ht="14.85" customHeight="1">
      <c r="A42" s="4"/>
      <c r="B42" s="128" t="s">
        <v>24</v>
      </c>
      <c r="C42" s="56" t="s">
        <v>25</v>
      </c>
      <c r="D42" s="46">
        <v>2953</v>
      </c>
      <c r="E42" s="45">
        <v>0</v>
      </c>
      <c r="F42" s="45">
        <v>0</v>
      </c>
      <c r="G42" s="45">
        <v>0</v>
      </c>
    </row>
    <row r="43" spans="1:7" ht="14.85" customHeight="1">
      <c r="A43" s="4" t="s">
        <v>5</v>
      </c>
      <c r="B43" s="39">
        <v>64</v>
      </c>
      <c r="C43" s="40" t="s">
        <v>22</v>
      </c>
      <c r="D43" s="57">
        <f t="shared" ref="D43:F43" si="4">SUM(D41:D42)</f>
        <v>12953</v>
      </c>
      <c r="E43" s="57">
        <f t="shared" si="4"/>
        <v>5000</v>
      </c>
      <c r="F43" s="57">
        <f t="shared" si="4"/>
        <v>5000</v>
      </c>
      <c r="G43" s="57">
        <v>8500</v>
      </c>
    </row>
    <row r="44" spans="1:7" ht="26.4">
      <c r="A44" s="4" t="s">
        <v>5</v>
      </c>
      <c r="B44" s="51">
        <v>0.10299999999999999</v>
      </c>
      <c r="C44" s="52" t="s">
        <v>68</v>
      </c>
      <c r="D44" s="58">
        <f t="shared" ref="D44:F44" si="5">D43</f>
        <v>12953</v>
      </c>
      <c r="E44" s="58">
        <f t="shared" si="5"/>
        <v>5000</v>
      </c>
      <c r="F44" s="58">
        <f t="shared" si="5"/>
        <v>5000</v>
      </c>
      <c r="G44" s="58">
        <v>8500</v>
      </c>
    </row>
    <row r="45" spans="1:7">
      <c r="A45" s="4"/>
      <c r="B45" s="59"/>
      <c r="C45" s="52"/>
      <c r="D45" s="53"/>
      <c r="E45" s="53"/>
      <c r="F45" s="53"/>
      <c r="G45" s="53"/>
    </row>
    <row r="46" spans="1:7" ht="15" customHeight="1">
      <c r="A46" s="4"/>
      <c r="B46" s="51">
        <v>0.104</v>
      </c>
      <c r="C46" s="52" t="s">
        <v>26</v>
      </c>
      <c r="D46" s="60"/>
      <c r="E46" s="60"/>
      <c r="F46" s="60"/>
      <c r="G46" s="60"/>
    </row>
    <row r="47" spans="1:7" ht="13.95" customHeight="1">
      <c r="B47" s="37">
        <v>65</v>
      </c>
      <c r="C47" s="38" t="s">
        <v>27</v>
      </c>
      <c r="D47" s="60"/>
      <c r="E47" s="60"/>
      <c r="F47" s="60"/>
      <c r="G47" s="60"/>
    </row>
    <row r="48" spans="1:7" ht="13.95" customHeight="1">
      <c r="A48" s="4"/>
      <c r="B48" s="127" t="s">
        <v>47</v>
      </c>
      <c r="C48" s="61" t="s">
        <v>46</v>
      </c>
      <c r="D48" s="54">
        <v>2299</v>
      </c>
      <c r="E48" s="54">
        <v>2500</v>
      </c>
      <c r="F48" s="54">
        <v>2500</v>
      </c>
      <c r="G48" s="54">
        <v>2500</v>
      </c>
    </row>
    <row r="49" spans="1:7" ht="26.4">
      <c r="A49" s="4"/>
      <c r="B49" s="129" t="s">
        <v>65</v>
      </c>
      <c r="C49" s="62" t="s">
        <v>69</v>
      </c>
      <c r="D49" s="54">
        <v>2500</v>
      </c>
      <c r="E49" s="45">
        <v>0</v>
      </c>
      <c r="F49" s="45">
        <v>0</v>
      </c>
      <c r="G49" s="54">
        <v>1000</v>
      </c>
    </row>
    <row r="50" spans="1:7">
      <c r="A50" s="48"/>
      <c r="B50" s="130" t="s">
        <v>93</v>
      </c>
      <c r="C50" s="116" t="s">
        <v>95</v>
      </c>
      <c r="D50" s="47">
        <v>0</v>
      </c>
      <c r="E50" s="47">
        <v>0</v>
      </c>
      <c r="F50" s="47">
        <v>0</v>
      </c>
      <c r="G50" s="117">
        <v>2500</v>
      </c>
    </row>
    <row r="51" spans="1:7">
      <c r="A51" s="4"/>
      <c r="B51" s="129" t="s">
        <v>94</v>
      </c>
      <c r="C51" s="2" t="s">
        <v>96</v>
      </c>
      <c r="D51" s="45">
        <v>0</v>
      </c>
      <c r="E51" s="45">
        <v>0</v>
      </c>
      <c r="F51" s="45">
        <v>0</v>
      </c>
      <c r="G51" s="54">
        <v>5000</v>
      </c>
    </row>
    <row r="52" spans="1:7">
      <c r="A52" s="4"/>
      <c r="B52" s="127" t="s">
        <v>28</v>
      </c>
      <c r="C52" s="61" t="s">
        <v>29</v>
      </c>
      <c r="D52" s="131">
        <v>2000</v>
      </c>
      <c r="E52" s="54">
        <v>2000</v>
      </c>
      <c r="F52" s="54">
        <v>2000</v>
      </c>
      <c r="G52" s="45">
        <v>0</v>
      </c>
    </row>
    <row r="53" spans="1:7">
      <c r="A53" s="4"/>
      <c r="B53" s="127" t="s">
        <v>91</v>
      </c>
      <c r="C53" s="62" t="s">
        <v>92</v>
      </c>
      <c r="D53" s="63">
        <v>0</v>
      </c>
      <c r="E53" s="45">
        <v>0</v>
      </c>
      <c r="F53" s="45">
        <v>0</v>
      </c>
      <c r="G53" s="54">
        <v>1000</v>
      </c>
    </row>
    <row r="54" spans="1:7" ht="15" customHeight="1">
      <c r="A54" s="4"/>
      <c r="B54" s="127" t="s">
        <v>56</v>
      </c>
      <c r="C54" s="61" t="s">
        <v>57</v>
      </c>
      <c r="D54" s="132">
        <v>2999</v>
      </c>
      <c r="E54" s="132">
        <v>3000</v>
      </c>
      <c r="F54" s="132">
        <v>3000</v>
      </c>
      <c r="G54" s="117">
        <v>3000</v>
      </c>
    </row>
    <row r="55" spans="1:7" ht="15" customHeight="1">
      <c r="A55" s="4" t="s">
        <v>5</v>
      </c>
      <c r="B55" s="64">
        <v>65</v>
      </c>
      <c r="C55" s="56" t="s">
        <v>27</v>
      </c>
      <c r="D55" s="58">
        <f t="shared" ref="D55:F55" si="6">SUM(D48:D54)</f>
        <v>9798</v>
      </c>
      <c r="E55" s="58">
        <f t="shared" si="6"/>
        <v>7500</v>
      </c>
      <c r="F55" s="58">
        <f t="shared" si="6"/>
        <v>7500</v>
      </c>
      <c r="G55" s="58">
        <v>15000</v>
      </c>
    </row>
    <row r="56" spans="1:7">
      <c r="B56" s="37"/>
      <c r="C56" s="38"/>
      <c r="D56" s="65"/>
      <c r="E56" s="53"/>
      <c r="F56" s="53"/>
      <c r="G56" s="53"/>
    </row>
    <row r="57" spans="1:7" ht="14.4" customHeight="1">
      <c r="A57" s="4"/>
      <c r="B57" s="39">
        <v>66</v>
      </c>
      <c r="C57" s="40" t="s">
        <v>30</v>
      </c>
      <c r="D57" s="65"/>
      <c r="E57" s="53"/>
      <c r="F57" s="53"/>
      <c r="G57" s="53"/>
    </row>
    <row r="58" spans="1:7" ht="14.4" customHeight="1">
      <c r="A58" s="4"/>
      <c r="B58" s="133" t="s">
        <v>48</v>
      </c>
      <c r="C58" s="66" t="s">
        <v>46</v>
      </c>
      <c r="D58" s="134">
        <v>2232</v>
      </c>
      <c r="E58" s="46">
        <v>2500</v>
      </c>
      <c r="F58" s="46">
        <v>2500</v>
      </c>
      <c r="G58" s="46">
        <v>2500</v>
      </c>
    </row>
    <row r="59" spans="1:7" ht="14.4" customHeight="1">
      <c r="A59" s="4"/>
      <c r="B59" s="64" t="s">
        <v>31</v>
      </c>
      <c r="C59" s="56" t="s">
        <v>18</v>
      </c>
      <c r="D59" s="46">
        <v>1490</v>
      </c>
      <c r="E59" s="46">
        <v>268</v>
      </c>
      <c r="F59" s="134">
        <v>268</v>
      </c>
      <c r="G59" s="46">
        <v>300</v>
      </c>
    </row>
    <row r="60" spans="1:7" ht="14.4" customHeight="1">
      <c r="A60" s="4" t="s">
        <v>5</v>
      </c>
      <c r="B60" s="39">
        <v>66</v>
      </c>
      <c r="C60" s="40" t="s">
        <v>30</v>
      </c>
      <c r="D60" s="74">
        <f t="shared" ref="D60:F60" si="7">SUM(D58:D59)</f>
        <v>3722</v>
      </c>
      <c r="E60" s="74">
        <f t="shared" si="7"/>
        <v>2768</v>
      </c>
      <c r="F60" s="74">
        <f t="shared" si="7"/>
        <v>2768</v>
      </c>
      <c r="G60" s="57">
        <v>2800</v>
      </c>
    </row>
    <row r="61" spans="1:7" ht="10.199999999999999" customHeight="1">
      <c r="A61" s="4"/>
      <c r="B61" s="39"/>
      <c r="C61" s="40"/>
      <c r="D61" s="67"/>
      <c r="E61" s="67"/>
      <c r="F61" s="67"/>
      <c r="G61" s="46"/>
    </row>
    <row r="62" spans="1:7" ht="14.4" customHeight="1">
      <c r="A62" s="4"/>
      <c r="B62" s="64">
        <v>67</v>
      </c>
      <c r="C62" s="56" t="s">
        <v>78</v>
      </c>
      <c r="D62" s="67"/>
      <c r="E62" s="67"/>
      <c r="F62" s="67"/>
      <c r="G62" s="46"/>
    </row>
    <row r="63" spans="1:7" ht="14.4" customHeight="1">
      <c r="A63" s="4"/>
      <c r="B63" s="64" t="s">
        <v>79</v>
      </c>
      <c r="C63" s="56" t="s">
        <v>80</v>
      </c>
      <c r="D63" s="47">
        <v>0</v>
      </c>
      <c r="E63" s="58">
        <v>500</v>
      </c>
      <c r="F63" s="58">
        <v>500</v>
      </c>
      <c r="G63" s="58">
        <v>3700</v>
      </c>
    </row>
    <row r="64" spans="1:7" ht="14.4" customHeight="1">
      <c r="A64" s="4" t="s">
        <v>5</v>
      </c>
      <c r="B64" s="39">
        <v>67</v>
      </c>
      <c r="C64" s="40" t="s">
        <v>78</v>
      </c>
      <c r="D64" s="47">
        <f t="shared" ref="D64:F64" si="8">D63</f>
        <v>0</v>
      </c>
      <c r="E64" s="58">
        <f t="shared" si="8"/>
        <v>500</v>
      </c>
      <c r="F64" s="58">
        <f t="shared" si="8"/>
        <v>500</v>
      </c>
      <c r="G64" s="49">
        <v>3700</v>
      </c>
    </row>
    <row r="65" spans="1:7" ht="14.4" customHeight="1">
      <c r="A65" s="48" t="s">
        <v>5</v>
      </c>
      <c r="B65" s="68">
        <v>0.104</v>
      </c>
      <c r="C65" s="69" t="s">
        <v>26</v>
      </c>
      <c r="D65" s="49">
        <f t="shared" ref="D65:F65" si="9">D60+D55+D64</f>
        <v>13520</v>
      </c>
      <c r="E65" s="49">
        <f t="shared" si="9"/>
        <v>10768</v>
      </c>
      <c r="F65" s="49">
        <f t="shared" si="9"/>
        <v>10768</v>
      </c>
      <c r="G65" s="49">
        <v>21500</v>
      </c>
    </row>
    <row r="66" spans="1:7" ht="14.4" customHeight="1">
      <c r="A66" s="48" t="s">
        <v>5</v>
      </c>
      <c r="B66" s="70">
        <v>2204</v>
      </c>
      <c r="C66" s="69" t="s">
        <v>0</v>
      </c>
      <c r="D66" s="49">
        <f t="shared" ref="D66:F66" si="10">D65+D44+D37</f>
        <v>143161</v>
      </c>
      <c r="E66" s="49">
        <f t="shared" si="10"/>
        <v>163577</v>
      </c>
      <c r="F66" s="49">
        <f t="shared" si="10"/>
        <v>186497</v>
      </c>
      <c r="G66" s="49">
        <v>207593</v>
      </c>
    </row>
    <row r="67" spans="1:7" ht="14.4" customHeight="1">
      <c r="A67" s="71" t="s">
        <v>5</v>
      </c>
      <c r="B67" s="72"/>
      <c r="C67" s="73" t="s">
        <v>6</v>
      </c>
      <c r="D67" s="74">
        <f t="shared" ref="D67:F67" si="11">D66</f>
        <v>143161</v>
      </c>
      <c r="E67" s="74">
        <f t="shared" si="11"/>
        <v>163577</v>
      </c>
      <c r="F67" s="74">
        <f t="shared" si="11"/>
        <v>186497</v>
      </c>
      <c r="G67" s="74">
        <v>207593</v>
      </c>
    </row>
    <row r="68" spans="1:7">
      <c r="A68" s="4"/>
      <c r="B68" s="59"/>
      <c r="C68" s="52"/>
      <c r="D68" s="67"/>
      <c r="E68" s="67"/>
      <c r="F68" s="67"/>
      <c r="G68" s="67"/>
    </row>
    <row r="69" spans="1:7" ht="14.4" customHeight="1">
      <c r="C69" s="75" t="s">
        <v>32</v>
      </c>
      <c r="D69" s="60"/>
      <c r="E69" s="60"/>
      <c r="F69" s="60"/>
      <c r="G69" s="60"/>
    </row>
    <row r="70" spans="1:7" ht="26.4">
      <c r="A70" s="121" t="s">
        <v>7</v>
      </c>
      <c r="B70" s="76">
        <v>4202</v>
      </c>
      <c r="C70" s="77" t="s">
        <v>2</v>
      </c>
      <c r="D70" s="78"/>
      <c r="E70" s="78"/>
      <c r="F70" s="78"/>
      <c r="G70" s="78"/>
    </row>
    <row r="71" spans="1:7" ht="13.95" customHeight="1">
      <c r="A71" s="79"/>
      <c r="B71" s="80">
        <v>3</v>
      </c>
      <c r="C71" s="81" t="s">
        <v>33</v>
      </c>
      <c r="D71" s="78"/>
      <c r="E71" s="78"/>
      <c r="F71" s="78"/>
      <c r="G71" s="78"/>
    </row>
    <row r="72" spans="1:7" ht="13.95" customHeight="1">
      <c r="A72" s="82"/>
      <c r="B72" s="51">
        <v>3.1019999999999999</v>
      </c>
      <c r="C72" s="77" t="s">
        <v>34</v>
      </c>
      <c r="D72" s="83"/>
      <c r="E72" s="83"/>
      <c r="F72" s="83"/>
      <c r="G72" s="83"/>
    </row>
    <row r="73" spans="1:7" s="85" customFormat="1" ht="13.95" customHeight="1">
      <c r="A73" s="82"/>
      <c r="B73" s="39">
        <v>61</v>
      </c>
      <c r="C73" s="84" t="s">
        <v>59</v>
      </c>
      <c r="D73" s="83"/>
      <c r="E73" s="83"/>
      <c r="F73" s="83"/>
      <c r="G73" s="83"/>
    </row>
    <row r="74" spans="1:7" s="91" customFormat="1" ht="42" customHeight="1">
      <c r="A74" s="82"/>
      <c r="B74" s="39" t="s">
        <v>83</v>
      </c>
      <c r="C74" s="115" t="s">
        <v>84</v>
      </c>
      <c r="D74" s="63">
        <v>0</v>
      </c>
      <c r="E74" s="63">
        <v>0</v>
      </c>
      <c r="F74" s="83">
        <v>3000</v>
      </c>
      <c r="G74" s="63">
        <v>0</v>
      </c>
    </row>
    <row r="75" spans="1:7" s="86" customFormat="1" ht="13.95" customHeight="1">
      <c r="A75" s="87"/>
      <c r="B75" s="135" t="s">
        <v>76</v>
      </c>
      <c r="C75" s="88" t="s">
        <v>77</v>
      </c>
      <c r="D75" s="45">
        <v>0</v>
      </c>
      <c r="E75" s="46">
        <v>10000</v>
      </c>
      <c r="F75" s="46">
        <v>10000</v>
      </c>
      <c r="G75" s="45">
        <v>0</v>
      </c>
    </row>
    <row r="76" spans="1:7" s="86" customFormat="1" ht="41.4" customHeight="1">
      <c r="A76" s="87"/>
      <c r="B76" s="136" t="s">
        <v>85</v>
      </c>
      <c r="C76" s="88" t="s">
        <v>86</v>
      </c>
      <c r="D76" s="45">
        <v>0</v>
      </c>
      <c r="E76" s="45">
        <v>0</v>
      </c>
      <c r="F76" s="46">
        <v>20000</v>
      </c>
      <c r="G76" s="46">
        <v>30000</v>
      </c>
    </row>
    <row r="77" spans="1:7" s="85" customFormat="1" ht="25.8" customHeight="1">
      <c r="A77" s="82"/>
      <c r="B77" s="137" t="s">
        <v>60</v>
      </c>
      <c r="C77" s="89" t="s">
        <v>70</v>
      </c>
      <c r="D77" s="46">
        <v>750</v>
      </c>
      <c r="E77" s="45">
        <v>0</v>
      </c>
      <c r="F77" s="45">
        <v>0</v>
      </c>
      <c r="G77" s="45">
        <v>0</v>
      </c>
    </row>
    <row r="78" spans="1:7" s="85" customFormat="1" ht="14.85" customHeight="1">
      <c r="A78" s="9"/>
      <c r="B78" s="137" t="s">
        <v>41</v>
      </c>
      <c r="C78" s="88" t="s">
        <v>54</v>
      </c>
      <c r="D78" s="46">
        <v>32396</v>
      </c>
      <c r="E78" s="46">
        <f>50000+50000</f>
        <v>100000</v>
      </c>
      <c r="F78" s="46">
        <v>100000</v>
      </c>
      <c r="G78" s="46">
        <v>120000</v>
      </c>
    </row>
    <row r="79" spans="1:7" s="86" customFormat="1" ht="40.200000000000003" customHeight="1">
      <c r="A79" s="87"/>
      <c r="B79" s="137" t="s">
        <v>42</v>
      </c>
      <c r="C79" s="88" t="s">
        <v>43</v>
      </c>
      <c r="D79" s="46">
        <v>31029</v>
      </c>
      <c r="E79" s="46">
        <v>10582</v>
      </c>
      <c r="F79" s="46">
        <v>10582</v>
      </c>
      <c r="G79" s="45">
        <v>0</v>
      </c>
    </row>
    <row r="80" spans="1:7" s="85" customFormat="1" ht="13.95" customHeight="1">
      <c r="A80" s="5"/>
      <c r="B80" s="136" t="s">
        <v>63</v>
      </c>
      <c r="C80" s="88" t="s">
        <v>64</v>
      </c>
      <c r="D80" s="46">
        <v>23384</v>
      </c>
      <c r="E80" s="45">
        <v>0</v>
      </c>
      <c r="F80" s="45">
        <v>0</v>
      </c>
      <c r="G80" s="46">
        <v>50000</v>
      </c>
    </row>
    <row r="81" spans="1:7" s="85" customFormat="1" ht="28.95" customHeight="1">
      <c r="A81" s="5"/>
      <c r="B81" s="136" t="s">
        <v>87</v>
      </c>
      <c r="C81" s="88" t="s">
        <v>101</v>
      </c>
      <c r="D81" s="45">
        <v>0</v>
      </c>
      <c r="E81" s="45">
        <v>0</v>
      </c>
      <c r="F81" s="46">
        <v>10000</v>
      </c>
      <c r="G81" s="46">
        <v>10000</v>
      </c>
    </row>
    <row r="82" spans="1:7" s="85" customFormat="1" ht="13.95" customHeight="1">
      <c r="A82" s="82"/>
      <c r="B82" s="138" t="s">
        <v>45</v>
      </c>
      <c r="C82" s="88" t="s">
        <v>55</v>
      </c>
      <c r="D82" s="45">
        <v>0</v>
      </c>
      <c r="E82" s="46">
        <v>10767</v>
      </c>
      <c r="F82" s="46">
        <v>10767</v>
      </c>
      <c r="G82" s="45">
        <v>0</v>
      </c>
    </row>
    <row r="83" spans="1:7" s="85" customFormat="1" ht="52.8">
      <c r="A83" s="5"/>
      <c r="B83" s="137" t="s">
        <v>49</v>
      </c>
      <c r="C83" s="88" t="s">
        <v>52</v>
      </c>
      <c r="D83" s="46">
        <v>13364</v>
      </c>
      <c r="E83" s="45">
        <v>0</v>
      </c>
      <c r="F83" s="45">
        <v>0</v>
      </c>
      <c r="G83" s="45">
        <v>0</v>
      </c>
    </row>
    <row r="84" spans="1:7" s="85" customFormat="1" ht="13.95" customHeight="1">
      <c r="A84" s="82"/>
      <c r="B84" s="138" t="s">
        <v>50</v>
      </c>
      <c r="C84" s="88" t="s">
        <v>51</v>
      </c>
      <c r="D84" s="45">
        <v>0</v>
      </c>
      <c r="E84" s="46">
        <v>31860</v>
      </c>
      <c r="F84" s="46">
        <v>31860</v>
      </c>
      <c r="G84" s="46">
        <v>31860</v>
      </c>
    </row>
    <row r="85" spans="1:7" s="85" customFormat="1" ht="39.6" customHeight="1">
      <c r="A85" s="82"/>
      <c r="B85" s="136" t="s">
        <v>58</v>
      </c>
      <c r="C85" s="90" t="s">
        <v>71</v>
      </c>
      <c r="D85" s="58">
        <v>3500</v>
      </c>
      <c r="E85" s="47">
        <v>0</v>
      </c>
      <c r="F85" s="47">
        <v>0</v>
      </c>
      <c r="G85" s="47">
        <v>0</v>
      </c>
    </row>
    <row r="86" spans="1:7" s="85" customFormat="1" ht="14.4" customHeight="1">
      <c r="A86" s="82" t="s">
        <v>5</v>
      </c>
      <c r="B86" s="39">
        <v>61</v>
      </c>
      <c r="C86" s="84" t="s">
        <v>59</v>
      </c>
      <c r="D86" s="58">
        <f t="shared" ref="D86:F86" si="12">SUM(D75:D85)</f>
        <v>104423</v>
      </c>
      <c r="E86" s="58">
        <f t="shared" si="12"/>
        <v>163209</v>
      </c>
      <c r="F86" s="58">
        <f t="shared" si="12"/>
        <v>193209</v>
      </c>
      <c r="G86" s="58">
        <v>241860</v>
      </c>
    </row>
    <row r="87" spans="1:7" s="85" customFormat="1" ht="14.4" customHeight="1">
      <c r="A87" s="82" t="s">
        <v>5</v>
      </c>
      <c r="B87" s="51">
        <v>3.1019999999999999</v>
      </c>
      <c r="C87" s="92" t="s">
        <v>35</v>
      </c>
      <c r="D87" s="58">
        <f t="shared" ref="D87:F87" si="13">D86</f>
        <v>104423</v>
      </c>
      <c r="E87" s="58">
        <f t="shared" si="13"/>
        <v>163209</v>
      </c>
      <c r="F87" s="58">
        <f t="shared" si="13"/>
        <v>193209</v>
      </c>
      <c r="G87" s="58">
        <v>241860</v>
      </c>
    </row>
    <row r="88" spans="1:7" s="85" customFormat="1" ht="14.4" customHeight="1">
      <c r="A88" s="118" t="s">
        <v>5</v>
      </c>
      <c r="B88" s="119">
        <v>3</v>
      </c>
      <c r="C88" s="120" t="s">
        <v>33</v>
      </c>
      <c r="D88" s="139">
        <f t="shared" ref="D88:F90" si="14">D87</f>
        <v>104423</v>
      </c>
      <c r="E88" s="57">
        <f t="shared" si="14"/>
        <v>163209</v>
      </c>
      <c r="F88" s="139">
        <f t="shared" si="14"/>
        <v>193209</v>
      </c>
      <c r="G88" s="57">
        <v>241860</v>
      </c>
    </row>
    <row r="89" spans="1:7" s="85" customFormat="1" ht="26.4">
      <c r="A89" s="48" t="s">
        <v>5</v>
      </c>
      <c r="B89" s="93">
        <v>4202</v>
      </c>
      <c r="C89" s="94" t="s">
        <v>2</v>
      </c>
      <c r="D89" s="140">
        <f t="shared" si="14"/>
        <v>104423</v>
      </c>
      <c r="E89" s="141">
        <f t="shared" si="14"/>
        <v>163209</v>
      </c>
      <c r="F89" s="142">
        <f t="shared" si="14"/>
        <v>193209</v>
      </c>
      <c r="G89" s="95">
        <v>241860</v>
      </c>
    </row>
    <row r="90" spans="1:7" s="85" customFormat="1">
      <c r="A90" s="71" t="s">
        <v>5</v>
      </c>
      <c r="B90" s="72"/>
      <c r="C90" s="96" t="s">
        <v>32</v>
      </c>
      <c r="D90" s="143">
        <f t="shared" si="14"/>
        <v>104423</v>
      </c>
      <c r="E90" s="97">
        <f t="shared" si="14"/>
        <v>163209</v>
      </c>
      <c r="F90" s="143">
        <f t="shared" si="14"/>
        <v>193209</v>
      </c>
      <c r="G90" s="97">
        <v>241860</v>
      </c>
    </row>
    <row r="91" spans="1:7" s="85" customFormat="1">
      <c r="A91" s="71" t="s">
        <v>5</v>
      </c>
      <c r="B91" s="72"/>
      <c r="C91" s="96" t="s">
        <v>3</v>
      </c>
      <c r="D91" s="78">
        <f t="shared" ref="D91:F91" si="15">D90+D67</f>
        <v>247584</v>
      </c>
      <c r="E91" s="78">
        <f t="shared" si="15"/>
        <v>326786</v>
      </c>
      <c r="F91" s="78">
        <f t="shared" si="15"/>
        <v>379706</v>
      </c>
      <c r="G91" s="78">
        <v>449453</v>
      </c>
    </row>
    <row r="92" spans="1:7" s="85" customFormat="1">
      <c r="A92" s="98"/>
      <c r="B92" s="99"/>
      <c r="C92" s="100"/>
      <c r="D92" s="101"/>
      <c r="E92" s="101"/>
      <c r="F92" s="101"/>
      <c r="G92" s="101"/>
    </row>
    <row r="93" spans="1:7" ht="27" customHeight="1">
      <c r="A93" s="4" t="s">
        <v>53</v>
      </c>
      <c r="B93" s="5">
        <v>2204</v>
      </c>
      <c r="C93" s="40" t="s">
        <v>62</v>
      </c>
      <c r="D93" s="46">
        <v>7</v>
      </c>
      <c r="E93" s="102">
        <v>0</v>
      </c>
      <c r="F93" s="102">
        <v>0</v>
      </c>
      <c r="G93" s="102">
        <v>0</v>
      </c>
    </row>
    <row r="94" spans="1:7">
      <c r="A94" s="4"/>
      <c r="C94" s="103"/>
      <c r="D94" s="104"/>
      <c r="E94" s="6"/>
      <c r="F94" s="6"/>
      <c r="G94" s="6"/>
    </row>
    <row r="95" spans="1:7">
      <c r="A95" s="48"/>
      <c r="B95" s="5"/>
      <c r="C95" s="8"/>
      <c r="D95" s="6"/>
      <c r="E95" s="6"/>
      <c r="F95" s="6"/>
      <c r="G95" s="6"/>
    </row>
    <row r="96" spans="1:7" s="105" customFormat="1">
      <c r="A96" s="121"/>
      <c r="B96" s="5"/>
      <c r="C96" s="8"/>
      <c r="D96" s="144"/>
      <c r="E96" s="144"/>
      <c r="F96" s="144"/>
      <c r="G96" s="6"/>
    </row>
    <row r="97" spans="3:6">
      <c r="C97" s="106"/>
      <c r="D97" s="145"/>
      <c r="E97" s="145"/>
      <c r="F97" s="145"/>
    </row>
    <row r="98" spans="3:6">
      <c r="E98" s="12"/>
    </row>
    <row r="99" spans="3:6">
      <c r="C99" s="106"/>
      <c r="E99" s="12"/>
    </row>
    <row r="100" spans="3:6">
      <c r="C100" s="106"/>
      <c r="E100" s="12"/>
    </row>
    <row r="101" spans="3:6">
      <c r="C101" s="106"/>
      <c r="E101" s="12"/>
    </row>
    <row r="102" spans="3:6">
      <c r="C102" s="106"/>
      <c r="E102" s="12"/>
    </row>
    <row r="103" spans="3:6">
      <c r="C103" s="106"/>
      <c r="E103" s="12"/>
    </row>
    <row r="108" spans="3:6">
      <c r="E108" s="12"/>
    </row>
  </sheetData>
  <autoFilter ref="A16:G93"/>
  <mergeCells count="3">
    <mergeCell ref="B15:C15"/>
    <mergeCell ref="A8:G8"/>
    <mergeCell ref="E6:G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209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dem39</vt:lpstr>
      <vt:lpstr>'dem39'!educap</vt:lpstr>
      <vt:lpstr>non_plan</vt:lpstr>
      <vt:lpstr>'dem39'!Print_Area</vt:lpstr>
      <vt:lpstr>'dem39'!Print_Titles</vt:lpstr>
      <vt:lpstr>'dem39'!revise</vt:lpstr>
      <vt:lpstr>'dem39'!sports</vt:lpstr>
      <vt:lpstr>'dem39'!summary</vt:lpstr>
      <vt:lpstr>'dem39'!Voted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2020-03-17T10:12:45Z</cp:lastPrinted>
  <dcterms:created xsi:type="dcterms:W3CDTF">2004-06-02T16:27:06Z</dcterms:created>
  <dcterms:modified xsi:type="dcterms:W3CDTF">2020-03-26T09:50:49Z</dcterms:modified>
</cp:coreProperties>
</file>