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42" sheetId="4" r:id="rId1"/>
  </sheets>
  <definedNames>
    <definedName name="_xlnm._FilterDatabase" localSheetId="0" hidden="1">'Dem42'!$A$15:$G$30</definedName>
    <definedName name="_Regression_Int" localSheetId="0" hidden="1">1</definedName>
    <definedName name="charged">#REF!</definedName>
    <definedName name="da">#REF!</definedName>
    <definedName name="ee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'Dem42'!#REF!</definedName>
    <definedName name="oas" localSheetId="0">'Dem42'!#REF!</definedName>
    <definedName name="oasrec" localSheetId="0">'Dem42'!#REF!</definedName>
    <definedName name="_xlnm.Print_Area" localSheetId="0">'Dem42'!$A$1:$G$32</definedName>
    <definedName name="_xlnm.Print_Titles" localSheetId="0">'Dem42'!$12:$15</definedName>
    <definedName name="rec">#REF!</definedName>
    <definedName name="reform">#REF!</definedName>
    <definedName name="revise" localSheetId="0">'Dem42'!$D$46:$F$46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'Dem42'!$D$39:$F$39</definedName>
    <definedName name="udhd">#REF!</definedName>
    <definedName name="urbancap">#REF!</definedName>
    <definedName name="vigilance" localSheetId="0">'Dem42'!$D$9:$F$9</definedName>
    <definedName name="vigrec" localSheetId="0">'Dem42'!#REF!</definedName>
    <definedName name="Voted" localSheetId="0">'Dem42'!$D$9:$F$9</definedName>
    <definedName name="welfarecap">#REF!</definedName>
    <definedName name="Z_239EE218_578E_4317_BEED_14D5D7089E27_.wvu.Cols" localSheetId="0" hidden="1">'Dem42'!#REF!</definedName>
    <definedName name="Z_239EE218_578E_4317_BEED_14D5D7089E27_.wvu.FilterData" localSheetId="0" hidden="1">'Dem42'!$A$1:$G$30</definedName>
    <definedName name="Z_239EE218_578E_4317_BEED_14D5D7089E27_.wvu.PrintArea" localSheetId="0" hidden="1">'Dem42'!$A$1:$G$30</definedName>
    <definedName name="Z_239EE218_578E_4317_BEED_14D5D7089E27_.wvu.PrintTitles" localSheetId="0" hidden="1">'Dem42'!$12:$15</definedName>
    <definedName name="Z_302A3EA3_AE96_11D5_A646_0050BA3D7AFD_.wvu.Cols" localSheetId="0" hidden="1">'Dem42'!#REF!</definedName>
    <definedName name="Z_302A3EA3_AE96_11D5_A646_0050BA3D7AFD_.wvu.FilterData" localSheetId="0" hidden="1">'Dem42'!$A$1:$G$30</definedName>
    <definedName name="Z_302A3EA3_AE96_11D5_A646_0050BA3D7AFD_.wvu.PrintArea" localSheetId="0" hidden="1">'Dem42'!$A$1:$G$30</definedName>
    <definedName name="Z_302A3EA3_AE96_11D5_A646_0050BA3D7AFD_.wvu.PrintTitles" localSheetId="0" hidden="1">'Dem42'!$12:$15</definedName>
    <definedName name="Z_36DBA021_0ECB_11D4_8064_004005726899_.wvu.Cols" localSheetId="0" hidden="1">'Dem42'!#REF!</definedName>
    <definedName name="Z_36DBA021_0ECB_11D4_8064_004005726899_.wvu.FilterData" localSheetId="0" hidden="1">'Dem42'!$C$16:$C$30</definedName>
    <definedName name="Z_36DBA021_0ECB_11D4_8064_004005726899_.wvu.PrintArea" localSheetId="0" hidden="1">'Dem42'!$A$1:$G$30</definedName>
    <definedName name="Z_36DBA021_0ECB_11D4_8064_004005726899_.wvu.PrintTitles" localSheetId="0" hidden="1">'Dem42'!$12:$15</definedName>
    <definedName name="Z_93EBE921_AE91_11D5_8685_004005726899_.wvu.Cols" localSheetId="0" hidden="1">'Dem42'!#REF!</definedName>
    <definedName name="Z_93EBE921_AE91_11D5_8685_004005726899_.wvu.FilterData" localSheetId="0" hidden="1">'Dem42'!$C$16:$C$30</definedName>
    <definedName name="Z_93EBE921_AE91_11D5_8685_004005726899_.wvu.PrintArea" localSheetId="0" hidden="1">'Dem42'!$A$1:$G$30</definedName>
    <definedName name="Z_93EBE921_AE91_11D5_8685_004005726899_.wvu.PrintTitles" localSheetId="0" hidden="1">'Dem42'!$12:$15</definedName>
    <definedName name="Z_94DA79C1_0FDE_11D5_9579_000021DAEEA2_.wvu.Cols" localSheetId="0" hidden="1">'Dem42'!#REF!</definedName>
    <definedName name="Z_94DA79C1_0FDE_11D5_9579_000021DAEEA2_.wvu.FilterData" localSheetId="0" hidden="1">'Dem42'!$C$16:$C$30</definedName>
    <definedName name="Z_94DA79C1_0FDE_11D5_9579_000021DAEEA2_.wvu.PrintArea" localSheetId="0" hidden="1">'Dem42'!$A$1:$G$30</definedName>
    <definedName name="Z_94DA79C1_0FDE_11D5_9579_000021DAEEA2_.wvu.PrintTitles" localSheetId="0" hidden="1">'Dem42'!$12:$15</definedName>
    <definedName name="Z_C868F8C3_16D7_11D5_A68D_81D6213F5331_.wvu.Cols" localSheetId="0" hidden="1">'Dem42'!#REF!</definedName>
    <definedName name="Z_C868F8C3_16D7_11D5_A68D_81D6213F5331_.wvu.FilterData" localSheetId="0" hidden="1">'Dem42'!$C$16:$C$30</definedName>
    <definedName name="Z_C868F8C3_16D7_11D5_A68D_81D6213F5331_.wvu.PrintArea" localSheetId="0" hidden="1">'Dem42'!$A$1:$G$30</definedName>
    <definedName name="Z_C868F8C3_16D7_11D5_A68D_81D6213F5331_.wvu.PrintTitles" localSheetId="0" hidden="1">'Dem42'!$12:$15</definedName>
    <definedName name="Z_E5DF37BD_125C_11D5_8DC4_D0F5D88B3549_.wvu.Cols" localSheetId="0" hidden="1">'Dem42'!#REF!</definedName>
    <definedName name="Z_E5DF37BD_125C_11D5_8DC4_D0F5D88B3549_.wvu.FilterData" localSheetId="0" hidden="1">'Dem42'!$C$16:$C$30</definedName>
    <definedName name="Z_E5DF37BD_125C_11D5_8DC4_D0F5D88B3549_.wvu.PrintArea" localSheetId="0" hidden="1">'Dem42'!$A$1:$G$30</definedName>
    <definedName name="Z_E5DF37BD_125C_11D5_8DC4_D0F5D88B3549_.wvu.PrintTitles" localSheetId="0" hidden="1">'Dem42'!$12:$15</definedName>
    <definedName name="Z_F8ADACC1_164E_11D6_B603_000021DAEEA2_.wvu.Cols" localSheetId="0" hidden="1">'Dem42'!#REF!</definedName>
    <definedName name="Z_F8ADACC1_164E_11D6_B603_000021DAEEA2_.wvu.FilterData" localSheetId="0" hidden="1">'Dem42'!$C$16:$C$30</definedName>
    <definedName name="Z_F8ADACC1_164E_11D6_B603_000021DAEEA2_.wvu.PrintArea" localSheetId="0" hidden="1">'Dem42'!$A$1:$G$30</definedName>
    <definedName name="Z_F8ADACC1_164E_11D6_B603_000021DAEEA2_.wvu.PrintTitles" localSheetId="0" hidden="1">'Dem42'!$12:$15</definedName>
  </definedNames>
  <calcPr calcId="125725"/>
</workbook>
</file>

<file path=xl/calcChain.xml><?xml version="1.0" encoding="utf-8"?>
<calcChain xmlns="http://schemas.openxmlformats.org/spreadsheetml/2006/main">
  <c r="F21" i="4"/>
  <c r="F24"/>
  <c r="F23"/>
  <c r="E26"/>
  <c r="E27" s="1"/>
  <c r="E28" s="1"/>
  <c r="E29" s="1"/>
  <c r="E30" s="1"/>
  <c r="D26"/>
  <c r="D27" s="1"/>
  <c r="D28" s="1"/>
  <c r="D29" s="1"/>
  <c r="D30" s="1"/>
  <c r="F26" l="1"/>
  <c r="F27" s="1"/>
  <c r="F28" s="1"/>
  <c r="F29" s="1"/>
  <c r="F30" s="1"/>
  <c r="D9" l="1"/>
  <c r="F9" l="1"/>
</calcChain>
</file>

<file path=xl/sharedStrings.xml><?xml version="1.0" encoding="utf-8"?>
<sst xmlns="http://schemas.openxmlformats.org/spreadsheetml/2006/main" count="50" uniqueCount="37">
  <si>
    <t>VIGILANCE</t>
  </si>
  <si>
    <t>Total</t>
  </si>
  <si>
    <t>Voted</t>
  </si>
  <si>
    <t>-</t>
  </si>
  <si>
    <t>Major /Sub-Major/Minor/Sub/Detailed Heads</t>
  </si>
  <si>
    <t>REVENUE SECTION</t>
  </si>
  <si>
    <t>M.H.</t>
  </si>
  <si>
    <t>Vigilance</t>
  </si>
  <si>
    <t>Establishment</t>
  </si>
  <si>
    <t>60.00.01</t>
  </si>
  <si>
    <t>60.00.11</t>
  </si>
  <si>
    <t>Travel Expenses</t>
  </si>
  <si>
    <t>60.00.13</t>
  </si>
  <si>
    <t>Office Expenses</t>
  </si>
  <si>
    <t>60.00.41</t>
  </si>
  <si>
    <t>Secret Service Expenditure</t>
  </si>
  <si>
    <t>DEMAND NO. 42</t>
  </si>
  <si>
    <t>II. Details of the estimates and the heads under which this grant will be accounted for:</t>
  </si>
  <si>
    <t>A - General Services  (d) Administrative Services</t>
  </si>
  <si>
    <t>Revenue</t>
  </si>
  <si>
    <t>Capital</t>
  </si>
  <si>
    <t>Salaries</t>
  </si>
  <si>
    <t>(In Thousands of Rupees)</t>
  </si>
  <si>
    <t>Other Vigilance Agencies</t>
  </si>
  <si>
    <t>Rec</t>
  </si>
  <si>
    <t>60.00.42</t>
  </si>
  <si>
    <t xml:space="preserve">Lump sum provision for revision of Pay and Allowances </t>
  </si>
  <si>
    <t>Vigilance- 00. 911- Deduct recoveries for over payments</t>
  </si>
  <si>
    <t>2019-20</t>
  </si>
  <si>
    <t>60.00.02</t>
  </si>
  <si>
    <t>Wages</t>
  </si>
  <si>
    <t>I. Estimate of the amount required in the year ending 31st March, 2021 to defray the charges in respect of Vigilance</t>
  </si>
  <si>
    <t>2018-19</t>
  </si>
  <si>
    <t>Actuals</t>
  </si>
  <si>
    <t>Budget 
Estimate</t>
  </si>
  <si>
    <t>Revised 
Estimate</t>
  </si>
  <si>
    <t xml:space="preserve">                                             2020-21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</si>
</sst>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2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6" applyFont="1" applyFill="1" applyAlignment="1" applyProtection="1">
      <alignment horizontal="right" vertical="center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3" applyFont="1" applyFill="1" applyBorder="1"/>
    <xf numFmtId="0" fontId="3" fillId="0" borderId="0" xfId="3" applyFont="1" applyFill="1" applyBorder="1" applyAlignment="1"/>
    <xf numFmtId="0" fontId="4" fillId="0" borderId="0" xfId="3" applyFont="1" applyFill="1" applyBorder="1" applyAlignment="1" applyProtection="1">
      <alignment horizontal="center"/>
    </xf>
    <xf numFmtId="0" fontId="3" fillId="0" borderId="0" xfId="3" applyFont="1" applyFill="1"/>
    <xf numFmtId="0" fontId="3" fillId="0" borderId="0" xfId="3" applyFont="1" applyFill="1" applyAlignment="1"/>
    <xf numFmtId="0" fontId="4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right"/>
    </xf>
    <xf numFmtId="0" fontId="4" fillId="0" borderId="0" xfId="3" applyFont="1" applyFill="1" applyAlignment="1">
      <alignment horizontal="center"/>
    </xf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left" vertical="top"/>
    </xf>
    <xf numFmtId="0" fontId="3" fillId="0" borderId="0" xfId="3" applyFont="1" applyFill="1" applyAlignment="1">
      <alignment vertical="top"/>
    </xf>
    <xf numFmtId="0" fontId="4" fillId="0" borderId="0" xfId="3" applyFont="1" applyFill="1" applyAlignment="1" applyProtection="1">
      <alignment horizontal="center" vertical="top"/>
    </xf>
    <xf numFmtId="0" fontId="4" fillId="0" borderId="0" xfId="3" applyFont="1" applyFill="1"/>
    <xf numFmtId="0" fontId="4" fillId="0" borderId="0" xfId="3" applyFont="1" applyFill="1" applyAlignment="1" applyProtection="1">
      <alignment horizontal="center" vertical="center"/>
    </xf>
    <xf numFmtId="1" fontId="4" fillId="0" borderId="0" xfId="3" applyNumberFormat="1" applyFont="1" applyFill="1" applyAlignment="1" applyProtection="1">
      <alignment horizontal="center"/>
    </xf>
    <xf numFmtId="0" fontId="5" fillId="0" borderId="0" xfId="3" applyFont="1" applyFill="1" applyAlignment="1" applyProtection="1">
      <alignment horizontal="center"/>
    </xf>
    <xf numFmtId="0" fontId="4" fillId="0" borderId="0" xfId="3" applyFont="1" applyFill="1" applyAlignment="1" applyProtection="1">
      <alignment horizontal="right"/>
    </xf>
    <xf numFmtId="0" fontId="3" fillId="0" borderId="0" xfId="3" applyNumberFormat="1" applyFont="1" applyFill="1"/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5" applyNumberFormat="1" applyFont="1" applyFill="1" applyBorder="1" applyProtection="1"/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3" applyFont="1" applyFill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lef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 applyProtection="1">
      <alignment horizontal="left"/>
    </xf>
    <xf numFmtId="166" fontId="4" fillId="0" borderId="0" xfId="3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center"/>
    </xf>
    <xf numFmtId="165" fontId="3" fillId="0" borderId="0" xfId="3" applyNumberFormat="1" applyFont="1" applyFill="1" applyAlignment="1">
      <alignment horizontal="right" vertical="top"/>
    </xf>
    <xf numFmtId="0" fontId="3" fillId="0" borderId="0" xfId="3" applyNumberFormat="1" applyFont="1" applyFill="1" applyAlignment="1" applyProtection="1">
      <alignment horizontal="right" vertical="top" wrapText="1"/>
    </xf>
    <xf numFmtId="1" fontId="3" fillId="0" borderId="0" xfId="3" applyNumberFormat="1" applyFont="1" applyFill="1" applyAlignment="1" applyProtection="1">
      <alignment horizontal="right" vertical="top" wrapText="1"/>
    </xf>
    <xf numFmtId="0" fontId="3" fillId="0" borderId="0" xfId="4" applyFont="1" applyFill="1" applyAlignment="1" applyProtection="1">
      <alignment horizontal="left" vertical="top" wrapText="1"/>
    </xf>
    <xf numFmtId="164" fontId="3" fillId="0" borderId="0" xfId="1" applyFont="1" applyFill="1" applyAlignment="1" applyProtection="1">
      <alignment horizontal="right" wrapText="1"/>
    </xf>
    <xf numFmtId="1" fontId="3" fillId="0" borderId="3" xfId="1" applyNumberFormat="1" applyFont="1" applyFill="1" applyBorder="1" applyAlignment="1" applyProtection="1">
      <alignment horizontal="right" wrapText="1"/>
    </xf>
    <xf numFmtId="1" fontId="3" fillId="0" borderId="3" xfId="3" applyNumberFormat="1" applyFont="1" applyFill="1" applyBorder="1" applyAlignment="1" applyProtection="1">
      <alignment horizontal="right" wrapText="1"/>
    </xf>
    <xf numFmtId="0" fontId="3" fillId="0" borderId="3" xfId="3" applyFont="1" applyFill="1" applyBorder="1"/>
    <xf numFmtId="0" fontId="4" fillId="0" borderId="3" xfId="3" applyFont="1" applyFill="1" applyBorder="1" applyAlignment="1"/>
    <xf numFmtId="0" fontId="4" fillId="0" borderId="3" xfId="3" applyFont="1" applyFill="1" applyBorder="1" applyAlignment="1" applyProtection="1">
      <alignment horizontal="left"/>
    </xf>
    <xf numFmtId="0" fontId="4" fillId="0" borderId="0" xfId="3" applyFont="1" applyFill="1" applyBorder="1" applyAlignment="1"/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3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/>
    </xf>
    <xf numFmtId="0" fontId="3" fillId="0" borderId="0" xfId="3" applyFont="1" applyFill="1" applyBorder="1" applyAlignment="1">
      <alignment vertical="top" wrapText="1"/>
    </xf>
    <xf numFmtId="0" fontId="3" fillId="0" borderId="0" xfId="1" applyNumberFormat="1" applyFont="1" applyFill="1" applyBorder="1"/>
    <xf numFmtId="164" fontId="3" fillId="0" borderId="0" xfId="1" applyFont="1" applyFill="1" applyBorder="1"/>
    <xf numFmtId="164" fontId="3" fillId="0" borderId="0" xfId="3" applyNumberFormat="1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7" fillId="0" borderId="0" xfId="3" applyFont="1" applyFill="1"/>
    <xf numFmtId="0" fontId="3" fillId="0" borderId="0" xfId="3" applyFont="1" applyFill="1" applyAlignment="1">
      <alignment horizontal="right"/>
    </xf>
    <xf numFmtId="0" fontId="3" fillId="0" borderId="0" xfId="6" applyNumberFormat="1" applyFont="1" applyFill="1" applyAlignment="1" applyProtection="1">
      <alignment horizontal="right"/>
    </xf>
    <xf numFmtId="0" fontId="3" fillId="0" borderId="0" xfId="5" applyFont="1" applyFill="1" applyBorder="1" applyAlignment="1" applyProtection="1">
      <alignment horizontal="center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" fontId="3" fillId="0" borderId="0" xfId="6" applyNumberFormat="1" applyFont="1" applyFill="1" applyAlignment="1" applyProtection="1">
      <alignment horizontal="right"/>
    </xf>
    <xf numFmtId="1" fontId="3" fillId="0" borderId="0" xfId="3" applyNumberFormat="1" applyFont="1" applyFill="1"/>
  </cellXfs>
  <cellStyles count="7">
    <cellStyle name="Comma" xfId="1" builtinId="3"/>
    <cellStyle name="Comma 2" xfId="2"/>
    <cellStyle name="Normal" xfId="0" builtinId="0"/>
    <cellStyle name="Normal_budget 2004-05_2.6.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9" transitionEvaluation="1" codeName="Sheet1">
    <tabColor rgb="FFC00000"/>
  </sheetPr>
  <dimension ref="A1:G46"/>
  <sheetViews>
    <sheetView tabSelected="1" view="pageBreakPreview" topLeftCell="A19" zoomScaleNormal="148" zoomScaleSheetLayoutView="100" workbookViewId="0">
      <selection activeCell="K37" sqref="K37"/>
    </sheetView>
  </sheetViews>
  <sheetFormatPr defaultColWidth="11" defaultRowHeight="13.2"/>
  <cols>
    <col min="1" max="1" width="5.6640625" style="19" customWidth="1"/>
    <col min="2" max="2" width="8.21875" style="20" customWidth="1"/>
    <col min="3" max="3" width="32.77734375" style="19" customWidth="1"/>
    <col min="4" max="7" width="10.77734375" style="19" customWidth="1"/>
    <col min="8" max="16384" width="11" style="19"/>
  </cols>
  <sheetData>
    <row r="1" spans="1:7">
      <c r="A1" s="16"/>
      <c r="B1" s="17"/>
      <c r="C1" s="18"/>
      <c r="D1" s="18" t="s">
        <v>16</v>
      </c>
      <c r="E1" s="18"/>
      <c r="F1" s="18"/>
      <c r="G1" s="18"/>
    </row>
    <row r="2" spans="1:7">
      <c r="C2" s="21"/>
      <c r="D2" s="21" t="s">
        <v>0</v>
      </c>
      <c r="E2" s="21"/>
      <c r="F2" s="21"/>
      <c r="G2" s="21"/>
    </row>
    <row r="3" spans="1:7">
      <c r="C3" s="21"/>
      <c r="D3" s="21"/>
      <c r="E3" s="21"/>
      <c r="F3" s="21"/>
      <c r="G3" s="21"/>
    </row>
    <row r="4" spans="1:7">
      <c r="C4" s="22" t="s">
        <v>18</v>
      </c>
      <c r="D4" s="23">
        <v>2062</v>
      </c>
      <c r="E4" s="24" t="s">
        <v>7</v>
      </c>
      <c r="F4" s="21"/>
      <c r="G4" s="21"/>
    </row>
    <row r="5" spans="1:7">
      <c r="D5" s="21"/>
      <c r="E5" s="25"/>
      <c r="F5" s="21"/>
      <c r="G5" s="21"/>
    </row>
    <row r="6" spans="1:7" s="27" customFormat="1" ht="15.6" customHeight="1">
      <c r="A6" s="26" t="s">
        <v>31</v>
      </c>
      <c r="E6" s="28"/>
      <c r="F6" s="28"/>
      <c r="G6" s="28"/>
    </row>
    <row r="7" spans="1:7">
      <c r="A7" s="25"/>
      <c r="E7" s="21"/>
      <c r="F7" s="21"/>
      <c r="G7" s="21"/>
    </row>
    <row r="8" spans="1:7">
      <c r="C8" s="29"/>
      <c r="D8" s="21" t="s">
        <v>19</v>
      </c>
      <c r="E8" s="30" t="s">
        <v>20</v>
      </c>
      <c r="F8" s="21" t="s">
        <v>1</v>
      </c>
    </row>
    <row r="9" spans="1:7" ht="13.8">
      <c r="C9" s="33" t="s">
        <v>2</v>
      </c>
      <c r="D9" s="31">
        <f>G30</f>
        <v>85489</v>
      </c>
      <c r="E9" s="32" t="s">
        <v>3</v>
      </c>
      <c r="F9" s="31">
        <f>E9+D9</f>
        <v>85489</v>
      </c>
    </row>
    <row r="10" spans="1:7">
      <c r="D10" s="33"/>
      <c r="E10" s="21"/>
    </row>
    <row r="11" spans="1:7">
      <c r="A11" s="25" t="s">
        <v>17</v>
      </c>
      <c r="D11" s="34"/>
      <c r="E11" s="34"/>
      <c r="F11" s="34"/>
      <c r="G11" s="34"/>
    </row>
    <row r="12" spans="1:7">
      <c r="A12" s="7"/>
      <c r="B12" s="35"/>
      <c r="C12" s="13"/>
      <c r="D12" s="36"/>
      <c r="E12" s="36"/>
      <c r="F12" s="36"/>
      <c r="G12" s="37" t="s">
        <v>22</v>
      </c>
    </row>
    <row r="13" spans="1:7" s="6" customFormat="1" ht="26.4">
      <c r="A13" s="1"/>
      <c r="B13" s="2"/>
      <c r="C13" s="3"/>
      <c r="D13" s="4" t="s">
        <v>33</v>
      </c>
      <c r="E13" s="5" t="s">
        <v>34</v>
      </c>
      <c r="F13" s="5" t="s">
        <v>35</v>
      </c>
      <c r="G13" s="5" t="s">
        <v>34</v>
      </c>
    </row>
    <row r="14" spans="1:7" s="6" customFormat="1">
      <c r="A14" s="7"/>
      <c r="B14" s="70" t="s">
        <v>4</v>
      </c>
      <c r="C14" s="70"/>
      <c r="D14" s="8" t="s">
        <v>32</v>
      </c>
      <c r="E14" s="8" t="s">
        <v>28</v>
      </c>
      <c r="F14" s="9" t="s">
        <v>28</v>
      </c>
      <c r="G14" s="10" t="s">
        <v>36</v>
      </c>
    </row>
    <row r="15" spans="1:7" s="6" customFormat="1" ht="10.8" customHeight="1">
      <c r="A15" s="11"/>
      <c r="B15" s="12"/>
      <c r="C15" s="13"/>
      <c r="D15" s="14"/>
      <c r="E15" s="14"/>
      <c r="F15" s="14"/>
      <c r="G15" s="15"/>
    </row>
    <row r="16" spans="1:7" ht="15.6" customHeight="1">
      <c r="C16" s="38" t="s">
        <v>5</v>
      </c>
      <c r="D16" s="39"/>
      <c r="E16" s="39"/>
      <c r="F16" s="39"/>
      <c r="G16" s="40"/>
    </row>
    <row r="17" spans="1:7" ht="15.6" customHeight="1">
      <c r="A17" s="41" t="s">
        <v>6</v>
      </c>
      <c r="B17" s="42">
        <v>2062</v>
      </c>
      <c r="C17" s="43" t="s">
        <v>7</v>
      </c>
      <c r="D17" s="39"/>
      <c r="E17" s="39"/>
      <c r="F17" s="39"/>
      <c r="G17" s="40"/>
    </row>
    <row r="18" spans="1:7" ht="15.6" customHeight="1">
      <c r="A18" s="41"/>
      <c r="B18" s="44">
        <v>0.105</v>
      </c>
      <c r="C18" s="43" t="s">
        <v>23</v>
      </c>
      <c r="D18" s="39"/>
      <c r="E18" s="39"/>
      <c r="F18" s="39"/>
      <c r="G18" s="40"/>
    </row>
    <row r="19" spans="1:7" ht="15.6" customHeight="1">
      <c r="B19" s="20">
        <v>60</v>
      </c>
      <c r="C19" s="25" t="s">
        <v>8</v>
      </c>
      <c r="D19" s="45"/>
      <c r="E19" s="45"/>
      <c r="F19" s="45"/>
      <c r="G19" s="34"/>
    </row>
    <row r="20" spans="1:7" ht="15.6" customHeight="1">
      <c r="B20" s="46" t="s">
        <v>9</v>
      </c>
      <c r="C20" s="26" t="s">
        <v>21</v>
      </c>
      <c r="D20" s="71">
        <v>77229</v>
      </c>
      <c r="E20" s="71">
        <v>78508</v>
      </c>
      <c r="F20" s="71">
        <v>78508</v>
      </c>
      <c r="G20" s="47">
        <v>79231</v>
      </c>
    </row>
    <row r="21" spans="1:7" ht="15.6" customHeight="1">
      <c r="B21" s="46" t="s">
        <v>29</v>
      </c>
      <c r="C21" s="26" t="s">
        <v>30</v>
      </c>
      <c r="D21" s="50">
        <v>0</v>
      </c>
      <c r="E21" s="71">
        <v>146</v>
      </c>
      <c r="F21" s="71">
        <f>146-134</f>
        <v>12</v>
      </c>
      <c r="G21" s="47">
        <v>1780</v>
      </c>
    </row>
    <row r="22" spans="1:7" ht="15.6" customHeight="1">
      <c r="B22" s="46" t="s">
        <v>10</v>
      </c>
      <c r="C22" s="26" t="s">
        <v>11</v>
      </c>
      <c r="D22" s="71">
        <v>1000</v>
      </c>
      <c r="E22" s="71">
        <v>750</v>
      </c>
      <c r="F22" s="71">
        <v>750</v>
      </c>
      <c r="G22" s="47">
        <v>825</v>
      </c>
    </row>
    <row r="23" spans="1:7" ht="15.6" customHeight="1">
      <c r="B23" s="46" t="s">
        <v>12</v>
      </c>
      <c r="C23" s="26" t="s">
        <v>13</v>
      </c>
      <c r="D23" s="71">
        <v>3700</v>
      </c>
      <c r="E23" s="71">
        <v>2775</v>
      </c>
      <c r="F23" s="71">
        <f>700+E23</f>
        <v>3475</v>
      </c>
      <c r="G23" s="48">
        <v>3053</v>
      </c>
    </row>
    <row r="24" spans="1:7" ht="15.6" customHeight="1">
      <c r="B24" s="46" t="s">
        <v>14</v>
      </c>
      <c r="C24" s="26" t="s">
        <v>15</v>
      </c>
      <c r="D24" s="71">
        <v>560</v>
      </c>
      <c r="E24" s="71">
        <v>420</v>
      </c>
      <c r="F24" s="71">
        <f>180+E24</f>
        <v>600</v>
      </c>
      <c r="G24" s="47">
        <v>600</v>
      </c>
    </row>
    <row r="25" spans="1:7" ht="26.4" customHeight="1">
      <c r="B25" s="46" t="s">
        <v>25</v>
      </c>
      <c r="C25" s="49" t="s">
        <v>26</v>
      </c>
      <c r="D25" s="50">
        <v>0</v>
      </c>
      <c r="E25" s="71">
        <v>12842</v>
      </c>
      <c r="F25" s="71">
        <v>12842</v>
      </c>
      <c r="G25" s="50">
        <v>0</v>
      </c>
    </row>
    <row r="26" spans="1:7" ht="15.6" customHeight="1">
      <c r="A26" s="19" t="s">
        <v>1</v>
      </c>
      <c r="B26" s="20">
        <v>60</v>
      </c>
      <c r="C26" s="25" t="s">
        <v>8</v>
      </c>
      <c r="D26" s="72">
        <f t="shared" ref="D26:F26" si="0">SUM(D20:D25)</f>
        <v>82489</v>
      </c>
      <c r="E26" s="72">
        <f t="shared" si="0"/>
        <v>95441</v>
      </c>
      <c r="F26" s="72">
        <f t="shared" si="0"/>
        <v>96187</v>
      </c>
      <c r="G26" s="51">
        <v>85489</v>
      </c>
    </row>
    <row r="27" spans="1:7" ht="15.6" customHeight="1">
      <c r="A27" s="19" t="s">
        <v>1</v>
      </c>
      <c r="B27" s="44">
        <v>0.105</v>
      </c>
      <c r="C27" s="43" t="s">
        <v>23</v>
      </c>
      <c r="D27" s="72">
        <f t="shared" ref="D27:F30" si="1">D26</f>
        <v>82489</v>
      </c>
      <c r="E27" s="72">
        <f t="shared" si="1"/>
        <v>95441</v>
      </c>
      <c r="F27" s="72">
        <f t="shared" si="1"/>
        <v>96187</v>
      </c>
      <c r="G27" s="52">
        <v>85489</v>
      </c>
    </row>
    <row r="28" spans="1:7" ht="15.6" customHeight="1">
      <c r="A28" s="19" t="s">
        <v>1</v>
      </c>
      <c r="B28" s="42">
        <v>2062</v>
      </c>
      <c r="C28" s="43" t="s">
        <v>7</v>
      </c>
      <c r="D28" s="72">
        <f t="shared" si="1"/>
        <v>82489</v>
      </c>
      <c r="E28" s="72">
        <f t="shared" si="1"/>
        <v>95441</v>
      </c>
      <c r="F28" s="72">
        <f t="shared" si="1"/>
        <v>96187</v>
      </c>
      <c r="G28" s="52">
        <v>85489</v>
      </c>
    </row>
    <row r="29" spans="1:7" ht="15.6" customHeight="1">
      <c r="A29" s="53" t="s">
        <v>1</v>
      </c>
      <c r="B29" s="54"/>
      <c r="C29" s="55" t="s">
        <v>5</v>
      </c>
      <c r="D29" s="72">
        <f t="shared" si="1"/>
        <v>82489</v>
      </c>
      <c r="E29" s="72">
        <f t="shared" si="1"/>
        <v>95441</v>
      </c>
      <c r="F29" s="72">
        <f t="shared" si="1"/>
        <v>96187</v>
      </c>
      <c r="G29" s="52">
        <v>85489</v>
      </c>
    </row>
    <row r="30" spans="1:7" ht="15.6" customHeight="1">
      <c r="A30" s="53" t="s">
        <v>1</v>
      </c>
      <c r="B30" s="54"/>
      <c r="C30" s="55" t="s">
        <v>2</v>
      </c>
      <c r="D30" s="72">
        <f t="shared" si="1"/>
        <v>82489</v>
      </c>
      <c r="E30" s="72">
        <f t="shared" si="1"/>
        <v>95441</v>
      </c>
      <c r="F30" s="72">
        <f t="shared" si="1"/>
        <v>96187</v>
      </c>
      <c r="G30" s="52">
        <v>85489</v>
      </c>
    </row>
    <row r="31" spans="1:7" ht="14.4" customHeight="1">
      <c r="A31" s="16"/>
      <c r="B31" s="56"/>
      <c r="C31" s="43"/>
      <c r="D31" s="57"/>
      <c r="E31" s="57"/>
      <c r="F31" s="57"/>
      <c r="G31" s="58"/>
    </row>
    <row r="32" spans="1:7" ht="27" customHeight="1">
      <c r="A32" s="59" t="s">
        <v>24</v>
      </c>
      <c r="B32" s="60">
        <v>2062</v>
      </c>
      <c r="C32" s="61" t="s">
        <v>27</v>
      </c>
      <c r="D32" s="62">
        <v>103</v>
      </c>
      <c r="E32" s="63">
        <v>0</v>
      </c>
      <c r="F32" s="63">
        <v>0</v>
      </c>
      <c r="G32" s="64"/>
    </row>
    <row r="33" spans="1:7">
      <c r="D33" s="34"/>
      <c r="E33" s="34"/>
      <c r="F33" s="34"/>
      <c r="G33" s="34"/>
    </row>
    <row r="34" spans="1:7">
      <c r="D34" s="34"/>
      <c r="E34" s="34"/>
      <c r="F34" s="34"/>
      <c r="G34" s="34"/>
    </row>
    <row r="35" spans="1:7">
      <c r="D35" s="34"/>
      <c r="E35" s="34"/>
      <c r="F35" s="34"/>
      <c r="G35" s="34"/>
    </row>
    <row r="36" spans="1:7">
      <c r="D36" s="34"/>
      <c r="E36" s="34"/>
      <c r="F36" s="34"/>
      <c r="G36" s="34"/>
    </row>
    <row r="37" spans="1:7">
      <c r="D37" s="65"/>
      <c r="E37" s="65"/>
      <c r="F37" s="65"/>
      <c r="G37" s="34"/>
    </row>
    <row r="38" spans="1:7">
      <c r="D38" s="66"/>
      <c r="E38" s="66"/>
      <c r="F38" s="66"/>
      <c r="G38" s="34"/>
    </row>
    <row r="39" spans="1:7" s="67" customFormat="1">
      <c r="A39" s="19"/>
      <c r="B39" s="20"/>
      <c r="C39" s="68"/>
      <c r="D39" s="73"/>
      <c r="E39" s="73"/>
      <c r="F39" s="74"/>
      <c r="G39" s="34"/>
    </row>
    <row r="40" spans="1:7">
      <c r="C40" s="68"/>
      <c r="D40" s="34"/>
      <c r="E40" s="34"/>
      <c r="F40" s="34"/>
      <c r="G40" s="34"/>
    </row>
    <row r="41" spans="1:7">
      <c r="C41" s="68"/>
      <c r="D41" s="34"/>
      <c r="E41" s="34"/>
      <c r="F41" s="34"/>
      <c r="G41" s="34"/>
    </row>
    <row r="42" spans="1:7">
      <c r="C42" s="68"/>
      <c r="D42" s="69"/>
      <c r="E42" s="69"/>
      <c r="F42" s="34"/>
      <c r="G42" s="34"/>
    </row>
    <row r="43" spans="1:7">
      <c r="C43" s="68"/>
      <c r="D43" s="69"/>
      <c r="E43" s="69"/>
      <c r="G43" s="34"/>
    </row>
    <row r="44" spans="1:7">
      <c r="C44" s="68"/>
      <c r="D44" s="69"/>
      <c r="E44" s="69"/>
      <c r="G44" s="34"/>
    </row>
    <row r="45" spans="1:7">
      <c r="C45" s="68"/>
      <c r="D45" s="69"/>
      <c r="E45" s="69"/>
      <c r="G45" s="34"/>
    </row>
    <row r="46" spans="1:7">
      <c r="C46" s="68"/>
      <c r="D46" s="69"/>
      <c r="E46" s="69"/>
      <c r="F46" s="69"/>
      <c r="G46" s="34"/>
    </row>
  </sheetData>
  <autoFilter ref="A15:G30">
    <filterColumn colId="2"/>
  </autoFilter>
  <mergeCells count="1">
    <mergeCell ref="B14:C1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225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Dem42</vt:lpstr>
      <vt:lpstr>'Dem42'!Print_Area</vt:lpstr>
      <vt:lpstr>'Dem42'!Print_Titles</vt:lpstr>
      <vt:lpstr>'Dem42'!revise</vt:lpstr>
      <vt:lpstr>'Dem42'!summary</vt:lpstr>
      <vt:lpstr>'Dem42'!vigilance</vt:lpstr>
      <vt:lpstr>'Dem42'!Voted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2020-03-17T10:17:24Z</cp:lastPrinted>
  <dcterms:created xsi:type="dcterms:W3CDTF">2004-06-02T16:28:46Z</dcterms:created>
  <dcterms:modified xsi:type="dcterms:W3CDTF">2020-03-26T09:55:27Z</dcterms:modified>
</cp:coreProperties>
</file>