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5" sheetId="4" r:id="rId1"/>
  </sheets>
  <definedNames>
    <definedName name="__123Graph_D" hidden="1">#REF!</definedName>
    <definedName name="_xlnm._FilterDatabase" localSheetId="0" hidden="1">'dem5'!$A$18:$G$113</definedName>
    <definedName name="_rec2" localSheetId="0">'dem5'!#REF!</definedName>
    <definedName name="_Regression_Int" localSheetId="0" hidden="1">1</definedName>
    <definedName name="culrec" localSheetId="0">'dem5'!$D$113:$G$113</definedName>
    <definedName name="culture" localSheetId="0">'dem5'!$D$63:$G$63</definedName>
    <definedName name="culturerevenue" localSheetId="0">'dem5'!$D$12:$F$12</definedName>
    <definedName name="educap" localSheetId="0">'dem5'!$D$108:$G$108</definedName>
    <definedName name="nc">#REF!</definedName>
    <definedName name="ncfund">#REF!</definedName>
    <definedName name="ncrec">#REF!</definedName>
    <definedName name="ncrec1">#REF!</definedName>
    <definedName name="np" localSheetId="0">'dem5'!#REF!</definedName>
    <definedName name="_xlnm.Print_Area" localSheetId="0">'dem5'!$A$1:$G$113</definedName>
    <definedName name="_xlnm.Print_Titles" localSheetId="0">'dem5'!$15:$18</definedName>
    <definedName name="revise" localSheetId="0">'dem5'!$D$128:$F$128</definedName>
    <definedName name="sss" localSheetId="0">'dem5'!$D$73:$G$73</definedName>
    <definedName name="sssrec" localSheetId="0">'dem5'!#REF!</definedName>
    <definedName name="summary" localSheetId="0">'dem5'!$D$118:$F$118</definedName>
    <definedName name="Z_239EE218_578E_4317_BEED_14D5D7089E27_.wvu.FilterData" localSheetId="0" hidden="1">'dem5'!$A$1:$G$116</definedName>
    <definedName name="Z_239EE218_578E_4317_BEED_14D5D7089E27_.wvu.PrintArea" localSheetId="0" hidden="1">'dem5'!$A$1:$G$116</definedName>
    <definedName name="Z_239EE218_578E_4317_BEED_14D5D7089E27_.wvu.PrintTitles" localSheetId="0" hidden="1">'dem5'!$15:$18</definedName>
    <definedName name="Z_302A3EA3_AE96_11D5_A646_0050BA3D7AFD_.wvu.FilterData" localSheetId="0" hidden="1">'dem5'!$A$1:$G$116</definedName>
    <definedName name="Z_302A3EA3_AE96_11D5_A646_0050BA3D7AFD_.wvu.PrintArea" localSheetId="0" hidden="1">'dem5'!$A$1:$G$116</definedName>
    <definedName name="Z_302A3EA3_AE96_11D5_A646_0050BA3D7AFD_.wvu.PrintTitles" localSheetId="0" hidden="1">'dem5'!$15:$18</definedName>
    <definedName name="Z_36DBA021_0ECB_11D4_8064_004005726899_.wvu.FilterData" localSheetId="0" hidden="1">'dem5'!$C$19:$C$80</definedName>
    <definedName name="Z_36DBA021_0ECB_11D4_8064_004005726899_.wvu.PrintTitles" localSheetId="0" hidden="1">'dem5'!$15:$18</definedName>
    <definedName name="Z_93EBE921_AE91_11D5_8685_004005726899_.wvu.FilterData" localSheetId="0" hidden="1">'dem5'!$C$19:$C$80</definedName>
    <definedName name="Z_93EBE921_AE91_11D5_8685_004005726899_.wvu.PrintTitles" localSheetId="0" hidden="1">'dem5'!$15:$18</definedName>
    <definedName name="Z_94DA79C1_0FDE_11D5_9579_000021DAEEA2_.wvu.FilterData" localSheetId="0" hidden="1">'dem5'!$C$19:$C$80</definedName>
    <definedName name="Z_94DA79C1_0FDE_11D5_9579_000021DAEEA2_.wvu.PrintArea" localSheetId="0" hidden="1">'dem5'!$A$1:$G$116</definedName>
    <definedName name="Z_94DA79C1_0FDE_11D5_9579_000021DAEEA2_.wvu.PrintTitles" localSheetId="0" hidden="1">'dem5'!$15:$18</definedName>
    <definedName name="Z_C868F8C3_16D7_11D5_A68D_81D6213F5331_.wvu.FilterData" localSheetId="0" hidden="1">'dem5'!$C$19:$C$80</definedName>
    <definedName name="Z_C868F8C3_16D7_11D5_A68D_81D6213F5331_.wvu.PrintTitles" localSheetId="0" hidden="1">'dem5'!$15:$18</definedName>
    <definedName name="Z_E5DF37BD_125C_11D5_8DC4_D0F5D88B3549_.wvu.FilterData" localSheetId="0" hidden="1">'dem5'!$C$19:$C$80</definedName>
    <definedName name="Z_E5DF37BD_125C_11D5_8DC4_D0F5D88B3549_.wvu.PrintArea" localSheetId="0" hidden="1">'dem5'!$A$1:$G$116</definedName>
    <definedName name="Z_E5DF37BD_125C_11D5_8DC4_D0F5D88B3549_.wvu.PrintTitles" localSheetId="0" hidden="1">'dem5'!$15:$18</definedName>
    <definedName name="Z_F8ADACC1_164E_11D6_B603_000021DAEEA2_.wvu.FilterData" localSheetId="0" hidden="1">'dem5'!$C$19:$C$80</definedName>
    <definedName name="Z_F8ADACC1_164E_11D6_B603_000021DAEEA2_.wvu.PrintTitles" localSheetId="0" hidden="1">'dem5'!$15:$18</definedName>
  </definedNames>
  <calcPr calcId="125725"/>
</workbook>
</file>

<file path=xl/calcChain.xml><?xml version="1.0" encoding="utf-8"?>
<calcChain xmlns="http://schemas.openxmlformats.org/spreadsheetml/2006/main">
  <c r="F35" i="4"/>
  <c r="F34"/>
  <c r="F105" l="1"/>
  <c r="F106" s="1"/>
  <c r="F107" s="1"/>
  <c r="F108" s="1"/>
  <c r="F109" s="1"/>
  <c r="F55"/>
  <c r="F56" s="1"/>
  <c r="E105"/>
  <c r="E106" s="1"/>
  <c r="E107" s="1"/>
  <c r="E108" s="1"/>
  <c r="E109" s="1"/>
  <c r="D105"/>
  <c r="D106" s="1"/>
  <c r="D107" s="1"/>
  <c r="D108" s="1"/>
  <c r="D109" s="1"/>
  <c r="F71"/>
  <c r="F72" s="1"/>
  <c r="F73" s="1"/>
  <c r="E71"/>
  <c r="E72" s="1"/>
  <c r="E73" s="1"/>
  <c r="D71"/>
  <c r="D72" s="1"/>
  <c r="D73" s="1"/>
  <c r="F61"/>
  <c r="F62" s="1"/>
  <c r="E61"/>
  <c r="E62" s="1"/>
  <c r="D61"/>
  <c r="D62" s="1"/>
  <c r="E55"/>
  <c r="E56" s="1"/>
  <c r="D55"/>
  <c r="D56" s="1"/>
  <c r="F48"/>
  <c r="E48"/>
  <c r="D48"/>
  <c r="F44"/>
  <c r="E44"/>
  <c r="D44"/>
  <c r="E40"/>
  <c r="D40"/>
  <c r="F28"/>
  <c r="F29" s="1"/>
  <c r="E28"/>
  <c r="E29" s="1"/>
  <c r="D28"/>
  <c r="D29" s="1"/>
  <c r="F40" l="1"/>
  <c r="F49" s="1"/>
  <c r="F63" s="1"/>
  <c r="F74" s="1"/>
  <c r="F110" s="1"/>
  <c r="E49"/>
  <c r="E63" s="1"/>
  <c r="E74" s="1"/>
  <c r="E110" s="1"/>
  <c r="D49"/>
  <c r="D63" s="1"/>
  <c r="D74" s="1"/>
  <c r="D110" s="1"/>
  <c r="E12" l="1"/>
  <c r="D12" l="1"/>
  <c r="F12" l="1"/>
</calcChain>
</file>

<file path=xl/sharedStrings.xml><?xml version="1.0" encoding="utf-8"?>
<sst xmlns="http://schemas.openxmlformats.org/spreadsheetml/2006/main" count="180" uniqueCount="120">
  <si>
    <t>Art and Culture</t>
  </si>
  <si>
    <t>Secretariat- Social Services</t>
  </si>
  <si>
    <t>(a) Education, Sports, Art &amp; Culture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</si>
  <si>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</si>
  <si>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</si>
  <si>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</si>
  <si>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</si>
  <si>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</si>
  <si>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</si>
  <si>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</si>
  <si>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</si>
  <si>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</si>
  <si>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</si>
  <si>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</si>
  <si>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</si>
  <si>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</si>
  <si>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</si>
  <si>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Promotion of Art &amp; Culture</t>
  </si>
  <si>
    <t>Establishment</t>
  </si>
  <si>
    <t>60.00.01</t>
  </si>
  <si>
    <t>60.00.13</t>
  </si>
  <si>
    <t>60.00.31</t>
  </si>
  <si>
    <t>Grants-in-aid</t>
  </si>
  <si>
    <t>60.00.50</t>
  </si>
  <si>
    <t>Other Charges</t>
  </si>
  <si>
    <t>State Archives</t>
  </si>
  <si>
    <t>62.00.01</t>
  </si>
  <si>
    <t>Public Libraries</t>
  </si>
  <si>
    <t>State Central and District Libraries</t>
  </si>
  <si>
    <t>63.00.01</t>
  </si>
  <si>
    <t>Culture Department</t>
  </si>
  <si>
    <t>05.00.01</t>
  </si>
  <si>
    <t>05.00.11</t>
  </si>
  <si>
    <t>05.00.13</t>
  </si>
  <si>
    <t>CAPITAL SECTION</t>
  </si>
  <si>
    <t>Capital Outlay on Education, Sports, Art and Culture</t>
  </si>
  <si>
    <t>Other Expenditure</t>
  </si>
  <si>
    <t>Construction</t>
  </si>
  <si>
    <t>60.00.72</t>
  </si>
  <si>
    <t>Namgyal Institute of Tibetology</t>
  </si>
  <si>
    <t>62.00.31</t>
  </si>
  <si>
    <t>60.00.82</t>
  </si>
  <si>
    <t>II. Details of the estimates and the heads under which this grant will be accounted for:</t>
  </si>
  <si>
    <t>Secretariat</t>
  </si>
  <si>
    <t>Revenue</t>
  </si>
  <si>
    <t>Capital</t>
  </si>
  <si>
    <t>B - Social Services (a) Education, Sports, Art and Culture</t>
  </si>
  <si>
    <t>B - Capital Account of General Services</t>
  </si>
  <si>
    <t>(h) Others</t>
  </si>
  <si>
    <t>Archives</t>
  </si>
  <si>
    <t>60.00.85</t>
  </si>
  <si>
    <t>(In Thousands of Rupees)</t>
  </si>
  <si>
    <t>60.00.71</t>
  </si>
  <si>
    <t>Rec</t>
  </si>
  <si>
    <t>60.00.74</t>
  </si>
  <si>
    <t>Expenses on upkeep of Manan Bhawan</t>
  </si>
  <si>
    <t>Village Community Centre at 6th Mile, Tadong</t>
  </si>
  <si>
    <t>Construction of MPCC at Bal Bir Bau Ground, Pani House</t>
  </si>
  <si>
    <t>00.44.73</t>
  </si>
  <si>
    <t>Felicitation of Civilians</t>
  </si>
  <si>
    <t>60.00.76</t>
  </si>
  <si>
    <t>Folk Healers Centre</t>
  </si>
  <si>
    <t>60.00.79</t>
  </si>
  <si>
    <t>Shakti Sthal at Mungrong</t>
  </si>
  <si>
    <t>60.00.99</t>
  </si>
  <si>
    <t xml:space="preserve">Construction of Chenreji Statue </t>
  </si>
  <si>
    <t>60.00.66</t>
  </si>
  <si>
    <t>60.00.67</t>
  </si>
  <si>
    <t>60.00.70</t>
  </si>
  <si>
    <t>Construction of Newar Bhawan, Gangtok</t>
  </si>
  <si>
    <t>Construction of New Community Centre, Gyalshing</t>
  </si>
  <si>
    <t>60.00.61</t>
  </si>
  <si>
    <t>Construction of Lepcha Primitive Tribal Tourist Centre at Dzongu</t>
  </si>
  <si>
    <t>60.00.64</t>
  </si>
  <si>
    <t>Construction of Rodhi Ghar, Chuba Perbing, South Sikkim</t>
  </si>
  <si>
    <t>60.00.65</t>
  </si>
  <si>
    <t>Construction of Sherpa Bhawan</t>
  </si>
  <si>
    <t>00.44.42</t>
  </si>
  <si>
    <t>60.00.91</t>
  </si>
  <si>
    <t>60.00.59</t>
  </si>
  <si>
    <t>Tamang Traditional Bhawan</t>
  </si>
  <si>
    <t>60.00.58</t>
  </si>
  <si>
    <t>60.00.89</t>
  </si>
  <si>
    <t>Community Centre Phase II</t>
  </si>
  <si>
    <t>60.00.54</t>
  </si>
  <si>
    <t>Lump sum provision for revision of Pay &amp; Allowances</t>
  </si>
  <si>
    <t>Art and Culture, 00.911-Deduct Recoveries of overpayments</t>
  </si>
  <si>
    <t>2019-20</t>
  </si>
  <si>
    <t>60.00.51</t>
  </si>
  <si>
    <t>60.00.87</t>
  </si>
  <si>
    <t>Sikkim Akademi</t>
  </si>
  <si>
    <t>63.00.31</t>
  </si>
  <si>
    <t>60.00.49</t>
  </si>
  <si>
    <t>Wages</t>
  </si>
  <si>
    <t>60.00.02</t>
  </si>
  <si>
    <t>DEMAND NO. 5</t>
  </si>
  <si>
    <t>Setting up of Sikkim State Museum, Gangtok 
(Central Share)</t>
  </si>
  <si>
    <t>Setting up of Sikkim State Museum, Gangtok 
(State Share)</t>
  </si>
  <si>
    <t>CULTURE</t>
  </si>
  <si>
    <t>2018-19</t>
  </si>
  <si>
    <t>60.00.27</t>
  </si>
  <si>
    <t>Minor Works</t>
  </si>
  <si>
    <t>62.00.50</t>
  </si>
  <si>
    <t>60.00.48</t>
  </si>
  <si>
    <t xml:space="preserve">Community Centre at Tarku,South Sikkim </t>
  </si>
  <si>
    <t>I. Estimate of the amount required in the year ending 31st March, 2021 to defray the charges in respect of Culture</t>
  </si>
  <si>
    <t>Construction of Chu-Lung-Trul- Sum in North Sikkim</t>
  </si>
  <si>
    <t>Construction of Chung Bhawan at Chumbong, Soreng, West Sikkim</t>
  </si>
  <si>
    <t>Actuals</t>
  </si>
  <si>
    <t>Budget 
Estimate</t>
  </si>
  <si>
    <t>Revised 
Estimate</t>
  </si>
  <si>
    <t xml:space="preserve"> 2020-21</t>
  </si>
  <si>
    <t>Construction of Libumba Pungwa Ning Yukham (Manghim) at Darap West Sikkim</t>
  </si>
  <si>
    <t>Construction of Mano Sewa Samiti Mandir cum Meditation Centre Pakyong, East Sikkim</t>
  </si>
  <si>
    <t>Construction of Nepali Bhawan at Jorethang, South Sikkim</t>
  </si>
  <si>
    <t xml:space="preserve">Construction of Staircase to Heaven </t>
  </si>
  <si>
    <t xml:space="preserve">Construction of  Srijunga Statue in West Sikkim </t>
  </si>
  <si>
    <t>60.00.53</t>
  </si>
  <si>
    <t>Heritage Protection Scheme</t>
  </si>
  <si>
    <t>Construction of Rai Khim, Lumsey, 
Tadong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</si>
</sst>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00"/>
    <numFmt numFmtId="171" formatCode="00.000"/>
    <numFmt numFmtId="172" formatCode="00.00.0#"/>
    <numFmt numFmtId="173" formatCode="0#.#00"/>
    <numFmt numFmtId="174" formatCode="00.00"/>
    <numFmt numFmtId="175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</cellStyleXfs>
  <cellXfs count="123">
    <xf numFmtId="0" fontId="0" fillId="0" borderId="0" xfId="0"/>
    <xf numFmtId="0" fontId="3" fillId="0" borderId="0" xfId="4" applyFont="1" applyFill="1" applyBorder="1"/>
    <xf numFmtId="0" fontId="4" fillId="0" borderId="0" xfId="4" applyFont="1" applyFill="1" applyBorder="1" applyAlignment="1"/>
    <xf numFmtId="0" fontId="3" fillId="0" borderId="0" xfId="4" applyFont="1" applyFill="1"/>
    <xf numFmtId="0" fontId="3" fillId="0" borderId="0" xfId="4" applyNumberFormat="1" applyFont="1" applyFill="1"/>
    <xf numFmtId="0" fontId="4" fillId="0" borderId="0" xfId="4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Border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6" applyFont="1" applyFill="1" applyBorder="1" applyAlignment="1" applyProtection="1">
      <alignment horizontal="left"/>
    </xf>
    <xf numFmtId="0" fontId="3" fillId="0" borderId="0" xfId="4" applyNumberFormat="1" applyFont="1" applyFill="1" applyAlignment="1">
      <alignment horizontal="center"/>
    </xf>
    <xf numFmtId="0" fontId="3" fillId="0" borderId="0" xfId="6" applyFont="1" applyFill="1" applyBorder="1" applyAlignment="1" applyProtection="1">
      <alignment horizontal="left" vertical="top" wrapText="1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/>
    </xf>
    <xf numFmtId="0" fontId="3" fillId="0" borderId="2" xfId="5" applyNumberFormat="1" applyFont="1" applyFill="1" applyBorder="1" applyProtection="1"/>
    <xf numFmtId="0" fontId="5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Protection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Alignment="1" applyProtection="1">
      <alignment horizontal="right" vertical="top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vertical="center" wrapText="1"/>
    </xf>
    <xf numFmtId="0" fontId="3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horizontal="right" vertical="top"/>
    </xf>
    <xf numFmtId="0" fontId="4" fillId="0" borderId="0" xfId="4" applyFont="1" applyFill="1" applyBorder="1" applyAlignment="1" applyProtection="1">
      <alignment horizontal="left" vertical="center" wrapText="1"/>
    </xf>
    <xf numFmtId="175" fontId="3" fillId="0" borderId="0" xfId="4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Protection="1"/>
    <xf numFmtId="169" fontId="4" fillId="0" borderId="0" xfId="4" applyNumberFormat="1" applyFont="1" applyFill="1" applyBorder="1" applyAlignment="1">
      <alignment horizontal="right" vertical="top" wrapText="1"/>
    </xf>
    <xf numFmtId="174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9" applyFont="1" applyFill="1" applyBorder="1" applyAlignment="1">
      <alignment horizontal="center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vertical="top" wrapText="1"/>
    </xf>
    <xf numFmtId="166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173" fontId="4" fillId="0" borderId="0" xfId="7" applyNumberFormat="1" applyFont="1" applyFill="1" applyBorder="1" applyAlignment="1">
      <alignment horizontal="right" vertical="top" wrapText="1"/>
    </xf>
    <xf numFmtId="0" fontId="3" fillId="0" borderId="0" xfId="7" applyNumberFormat="1" applyFont="1" applyFill="1" applyBorder="1" applyAlignment="1">
      <alignment horizontal="right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4" applyFont="1" applyFill="1" applyAlignment="1">
      <alignment vertical="top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7" applyFont="1" applyFill="1"/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3" xfId="4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171" fontId="4" fillId="0" borderId="0" xfId="4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4" applyFont="1" applyFill="1"/>
    <xf numFmtId="0" fontId="3" fillId="0" borderId="0" xfId="4" applyNumberFormat="1" applyFont="1" applyFill="1" applyAlignment="1" applyProtection="1">
      <alignment horizontal="right" vertical="top"/>
    </xf>
    <xf numFmtId="0" fontId="4" fillId="0" borderId="0" xfId="4" applyNumberFormat="1" applyFont="1" applyFill="1" applyAlignment="1" applyProtection="1">
      <alignment horizontal="center" vertical="top"/>
    </xf>
    <xf numFmtId="0" fontId="4" fillId="0" borderId="0" xfId="4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right" vertical="top" wrapText="1"/>
    </xf>
    <xf numFmtId="0" fontId="3" fillId="0" borderId="2" xfId="7" applyFont="1" applyFill="1" applyBorder="1" applyAlignment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left" vertical="top" wrapText="1"/>
    </xf>
    <xf numFmtId="172" fontId="3" fillId="0" borderId="0" xfId="4" applyNumberFormat="1" applyFont="1" applyFill="1" applyBorder="1" applyAlignment="1">
      <alignment horizontal="righ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49" fontId="3" fillId="0" borderId="0" xfId="7" applyNumberFormat="1" applyFont="1" applyFill="1" applyBorder="1" applyAlignment="1">
      <alignment horizontal="right" vertical="top" wrapText="1"/>
    </xf>
    <xf numFmtId="49" fontId="3" fillId="0" borderId="2" xfId="7" applyNumberFormat="1" applyFont="1" applyFill="1" applyBorder="1" applyAlignment="1">
      <alignment horizontal="right" vertical="top" wrapText="1"/>
    </xf>
    <xf numFmtId="49" fontId="3" fillId="0" borderId="0" xfId="8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Protection="1"/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9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128"/>
  <sheetViews>
    <sheetView tabSelected="1" view="pageBreakPreview" zoomScaleNormal="160" zoomScaleSheetLayoutView="100" workbookViewId="0">
      <selection activeCell="A116" sqref="A116:H134"/>
    </sheetView>
  </sheetViews>
  <sheetFormatPr defaultColWidth="12.44140625" defaultRowHeight="13.2"/>
  <cols>
    <col min="1" max="1" width="5.6640625" style="1" customWidth="1"/>
    <col min="2" max="2" width="8.33203125" style="9" customWidth="1"/>
    <col min="3" max="3" width="32.6640625" style="1" customWidth="1"/>
    <col min="4" max="4" width="11.33203125" style="4" customWidth="1"/>
    <col min="5" max="5" width="11.33203125" style="3" customWidth="1"/>
    <col min="6" max="7" width="11.33203125" style="4" customWidth="1"/>
    <col min="8" max="16384" width="12.44140625" style="3"/>
  </cols>
  <sheetData>
    <row r="1" spans="1:7" ht="13.5" customHeight="1">
      <c r="B1" s="2"/>
      <c r="C1" s="2"/>
      <c r="D1" s="110" t="s">
        <v>95</v>
      </c>
      <c r="E1" s="2"/>
      <c r="F1" s="2"/>
      <c r="G1" s="2"/>
    </row>
    <row r="2" spans="1:7" ht="13.5" customHeight="1">
      <c r="B2" s="5"/>
      <c r="C2" s="5"/>
      <c r="D2" s="6" t="s">
        <v>98</v>
      </c>
      <c r="E2" s="5"/>
      <c r="F2" s="5"/>
      <c r="G2" s="5"/>
    </row>
    <row r="3" spans="1:7" ht="10.199999999999999" customHeight="1">
      <c r="A3" s="6"/>
      <c r="B3" s="7"/>
      <c r="C3" s="8"/>
      <c r="D3" s="8"/>
      <c r="E3" s="6"/>
      <c r="F3" s="8"/>
      <c r="G3" s="8"/>
    </row>
    <row r="4" spans="1:7" ht="13.5" customHeight="1">
      <c r="C4" s="10" t="s">
        <v>46</v>
      </c>
      <c r="D4" s="8">
        <v>2205</v>
      </c>
      <c r="E4" s="3" t="s">
        <v>0</v>
      </c>
    </row>
    <row r="5" spans="1:7" ht="13.5" customHeight="1">
      <c r="C5" s="10" t="s">
        <v>48</v>
      </c>
      <c r="D5" s="8">
        <v>2251</v>
      </c>
      <c r="E5" s="11" t="s">
        <v>1</v>
      </c>
    </row>
    <row r="6" spans="1:7" ht="13.5" customHeight="1">
      <c r="C6" s="12" t="s">
        <v>47</v>
      </c>
    </row>
    <row r="7" spans="1:7" s="90" customFormat="1" ht="27" customHeight="1">
      <c r="A7" s="37"/>
      <c r="B7" s="38"/>
      <c r="C7" s="108" t="s">
        <v>2</v>
      </c>
      <c r="D7" s="109">
        <v>4202</v>
      </c>
      <c r="E7" s="115" t="s">
        <v>3</v>
      </c>
      <c r="F7" s="115"/>
      <c r="G7" s="115"/>
    </row>
    <row r="8" spans="1:7">
      <c r="C8" s="12"/>
      <c r="D8" s="13"/>
      <c r="E8" s="11"/>
    </row>
    <row r="9" spans="1:7" ht="13.5" customHeight="1">
      <c r="A9" s="14" t="s">
        <v>105</v>
      </c>
      <c r="C9" s="4"/>
      <c r="D9" s="15"/>
      <c r="E9" s="4"/>
    </row>
    <row r="10" spans="1:7">
      <c r="A10" s="14"/>
      <c r="C10" s="4"/>
      <c r="D10" s="15"/>
      <c r="E10" s="4"/>
    </row>
    <row r="11" spans="1:7" ht="13.5" customHeight="1">
      <c r="A11" s="16"/>
      <c r="C11" s="17"/>
      <c r="D11" s="18" t="s">
        <v>44</v>
      </c>
      <c r="E11" s="18" t="s">
        <v>45</v>
      </c>
      <c r="F11" s="18" t="s">
        <v>6</v>
      </c>
    </row>
    <row r="12" spans="1:7">
      <c r="A12" s="16"/>
      <c r="C12" s="18" t="s">
        <v>4</v>
      </c>
      <c r="D12" s="18">
        <f>G74</f>
        <v>351934</v>
      </c>
      <c r="E12" s="18">
        <f>G109</f>
        <v>188312</v>
      </c>
      <c r="F12" s="18">
        <f>E12+D12</f>
        <v>540246</v>
      </c>
    </row>
    <row r="13" spans="1:7" ht="10.199999999999999" customHeight="1">
      <c r="A13" s="16"/>
      <c r="C13" s="18"/>
      <c r="D13" s="18"/>
      <c r="E13" s="18"/>
      <c r="F13" s="18"/>
    </row>
    <row r="14" spans="1:7">
      <c r="A14" s="14" t="s">
        <v>42</v>
      </c>
      <c r="C14" s="19"/>
      <c r="E14" s="4"/>
    </row>
    <row r="15" spans="1:7" s="24" customFormat="1" ht="13.5" customHeight="1">
      <c r="A15" s="16"/>
      <c r="B15" s="20"/>
      <c r="C15" s="21"/>
      <c r="D15" s="22"/>
      <c r="E15" s="22"/>
      <c r="F15" s="22"/>
      <c r="G15" s="23" t="s">
        <v>51</v>
      </c>
    </row>
    <row r="16" spans="1:7" s="24" customFormat="1" ht="26.4" customHeight="1">
      <c r="A16" s="25"/>
      <c r="B16" s="26"/>
      <c r="C16" s="27"/>
      <c r="D16" s="28" t="s">
        <v>108</v>
      </c>
      <c r="E16" s="29" t="s">
        <v>109</v>
      </c>
      <c r="F16" s="29" t="s">
        <v>110</v>
      </c>
      <c r="G16" s="29" t="s">
        <v>109</v>
      </c>
    </row>
    <row r="17" spans="1:7" s="24" customFormat="1">
      <c r="A17" s="16"/>
      <c r="B17" s="114" t="s">
        <v>5</v>
      </c>
      <c r="C17" s="114"/>
      <c r="D17" s="30" t="s">
        <v>99</v>
      </c>
      <c r="E17" s="30" t="s">
        <v>87</v>
      </c>
      <c r="F17" s="31" t="s">
        <v>87</v>
      </c>
      <c r="G17" s="32" t="s">
        <v>111</v>
      </c>
    </row>
    <row r="18" spans="1:7" s="24" customFormat="1" ht="12" customHeight="1">
      <c r="A18" s="33"/>
      <c r="B18" s="34"/>
      <c r="C18" s="21"/>
      <c r="D18" s="35"/>
      <c r="E18" s="35"/>
      <c r="F18" s="35"/>
      <c r="G18" s="36"/>
    </row>
    <row r="19" spans="1:7" ht="13.95" customHeight="1">
      <c r="A19" s="37"/>
      <c r="B19" s="38"/>
      <c r="C19" s="39" t="s">
        <v>7</v>
      </c>
      <c r="D19" s="12"/>
      <c r="E19" s="12"/>
      <c r="F19" s="40"/>
      <c r="G19" s="12"/>
    </row>
    <row r="20" spans="1:7" ht="13.95" customHeight="1">
      <c r="A20" s="42" t="s">
        <v>8</v>
      </c>
      <c r="B20" s="43">
        <v>2205</v>
      </c>
      <c r="C20" s="44" t="s">
        <v>0</v>
      </c>
      <c r="D20" s="45"/>
      <c r="E20" s="45"/>
    </row>
    <row r="21" spans="1:7" ht="13.95" customHeight="1">
      <c r="A21" s="42"/>
      <c r="B21" s="46">
        <v>1E-3</v>
      </c>
      <c r="C21" s="44" t="s">
        <v>9</v>
      </c>
      <c r="D21" s="45"/>
      <c r="E21" s="45"/>
    </row>
    <row r="22" spans="1:7" ht="13.95" customHeight="1">
      <c r="A22" s="42"/>
      <c r="B22" s="47">
        <v>0.44</v>
      </c>
      <c r="C22" s="48" t="s">
        <v>10</v>
      </c>
      <c r="D22" s="45"/>
      <c r="E22" s="45"/>
    </row>
    <row r="23" spans="1:7" ht="13.95" customHeight="1">
      <c r="A23" s="42"/>
      <c r="B23" s="116" t="s">
        <v>11</v>
      </c>
      <c r="C23" s="48" t="s">
        <v>12</v>
      </c>
      <c r="D23" s="50">
        <v>28020</v>
      </c>
      <c r="E23" s="50">
        <v>45789</v>
      </c>
      <c r="F23" s="50">
        <v>45789</v>
      </c>
      <c r="G23" s="50">
        <v>36607</v>
      </c>
    </row>
    <row r="24" spans="1:7" ht="13.95" customHeight="1">
      <c r="A24" s="42"/>
      <c r="B24" s="117" t="s">
        <v>13</v>
      </c>
      <c r="C24" s="48" t="s">
        <v>14</v>
      </c>
      <c r="D24" s="50">
        <v>539</v>
      </c>
      <c r="E24" s="50">
        <v>409</v>
      </c>
      <c r="F24" s="50">
        <v>409</v>
      </c>
      <c r="G24" s="50">
        <v>430</v>
      </c>
    </row>
    <row r="25" spans="1:7" ht="13.95" customHeight="1">
      <c r="A25" s="42"/>
      <c r="B25" s="117" t="s">
        <v>15</v>
      </c>
      <c r="C25" s="48" t="s">
        <v>16</v>
      </c>
      <c r="D25" s="50">
        <v>13171</v>
      </c>
      <c r="E25" s="50">
        <v>2400</v>
      </c>
      <c r="F25" s="50">
        <v>2400</v>
      </c>
      <c r="G25" s="50">
        <v>2520</v>
      </c>
    </row>
    <row r="26" spans="1:7" ht="26.4">
      <c r="A26" s="42"/>
      <c r="B26" s="117" t="s">
        <v>77</v>
      </c>
      <c r="C26" s="48" t="s">
        <v>85</v>
      </c>
      <c r="D26" s="49">
        <v>0</v>
      </c>
      <c r="E26" s="50">
        <v>10185</v>
      </c>
      <c r="F26" s="50">
        <v>10185</v>
      </c>
      <c r="G26" s="49">
        <v>0</v>
      </c>
    </row>
    <row r="27" spans="1:7" ht="13.95" customHeight="1">
      <c r="A27" s="42"/>
      <c r="B27" s="117" t="s">
        <v>58</v>
      </c>
      <c r="C27" s="48" t="s">
        <v>59</v>
      </c>
      <c r="D27" s="49">
        <v>0</v>
      </c>
      <c r="E27" s="50">
        <v>500</v>
      </c>
      <c r="F27" s="50">
        <v>500</v>
      </c>
      <c r="G27" s="50">
        <v>500</v>
      </c>
    </row>
    <row r="28" spans="1:7" ht="13.95" customHeight="1">
      <c r="A28" s="42" t="s">
        <v>6</v>
      </c>
      <c r="B28" s="47">
        <v>0.44</v>
      </c>
      <c r="C28" s="48" t="s">
        <v>10</v>
      </c>
      <c r="D28" s="51">
        <f t="shared" ref="D28:F28" si="0">SUM(D23:D27)</f>
        <v>41730</v>
      </c>
      <c r="E28" s="51">
        <f t="shared" si="0"/>
        <v>59283</v>
      </c>
      <c r="F28" s="51">
        <f t="shared" si="0"/>
        <v>59283</v>
      </c>
      <c r="G28" s="51">
        <v>40057</v>
      </c>
    </row>
    <row r="29" spans="1:7" ht="13.95" customHeight="1">
      <c r="A29" s="42" t="s">
        <v>6</v>
      </c>
      <c r="B29" s="46">
        <v>1E-3</v>
      </c>
      <c r="C29" s="44" t="s">
        <v>9</v>
      </c>
      <c r="D29" s="51">
        <f t="shared" ref="D29:F29" si="1">D28</f>
        <v>41730</v>
      </c>
      <c r="E29" s="51">
        <f t="shared" si="1"/>
        <v>59283</v>
      </c>
      <c r="F29" s="51">
        <f t="shared" si="1"/>
        <v>59283</v>
      </c>
      <c r="G29" s="51">
        <v>40057</v>
      </c>
    </row>
    <row r="30" spans="1:7" ht="10.199999999999999" customHeight="1">
      <c r="A30" s="42"/>
      <c r="B30" s="52"/>
      <c r="C30" s="44"/>
      <c r="D30" s="53"/>
      <c r="E30" s="53"/>
      <c r="F30" s="53"/>
      <c r="G30" s="53"/>
    </row>
    <row r="31" spans="1:7" ht="13.95" customHeight="1">
      <c r="A31" s="42"/>
      <c r="B31" s="46">
        <v>0.10199999999999999</v>
      </c>
      <c r="C31" s="44" t="s">
        <v>17</v>
      </c>
      <c r="D31" s="12"/>
      <c r="E31" s="10"/>
      <c r="F31" s="10"/>
      <c r="G31" s="10"/>
    </row>
    <row r="32" spans="1:7" ht="13.95" customHeight="1">
      <c r="A32" s="42"/>
      <c r="B32" s="54">
        <v>60</v>
      </c>
      <c r="C32" s="48" t="s">
        <v>18</v>
      </c>
      <c r="D32" s="12"/>
      <c r="E32" s="10"/>
      <c r="F32" s="10"/>
      <c r="G32" s="10"/>
    </row>
    <row r="33" spans="1:7" ht="13.95" customHeight="1">
      <c r="A33" s="42"/>
      <c r="B33" s="117" t="s">
        <v>19</v>
      </c>
      <c r="C33" s="42" t="s">
        <v>12</v>
      </c>
      <c r="D33" s="50">
        <v>29561</v>
      </c>
      <c r="E33" s="88">
        <v>34359</v>
      </c>
      <c r="F33" s="88">
        <v>34359</v>
      </c>
      <c r="G33" s="50">
        <v>32317</v>
      </c>
    </row>
    <row r="34" spans="1:7" ht="13.95" customHeight="1">
      <c r="A34" s="42"/>
      <c r="B34" s="117" t="s">
        <v>94</v>
      </c>
      <c r="C34" s="42" t="s">
        <v>93</v>
      </c>
      <c r="D34" s="49">
        <v>0</v>
      </c>
      <c r="E34" s="88">
        <v>8956</v>
      </c>
      <c r="F34" s="88">
        <f>E34+1200</f>
        <v>10156</v>
      </c>
      <c r="G34" s="50">
        <v>23442</v>
      </c>
    </row>
    <row r="35" spans="1:7" ht="13.95" customHeight="1">
      <c r="A35" s="42"/>
      <c r="B35" s="117" t="s">
        <v>20</v>
      </c>
      <c r="C35" s="48" t="s">
        <v>16</v>
      </c>
      <c r="D35" s="50">
        <v>4761</v>
      </c>
      <c r="E35" s="88">
        <v>3756</v>
      </c>
      <c r="F35" s="88">
        <f>E35+2000</f>
        <v>5756</v>
      </c>
      <c r="G35" s="50">
        <v>3944</v>
      </c>
    </row>
    <row r="36" spans="1:7" ht="13.95" customHeight="1">
      <c r="A36" s="42"/>
      <c r="B36" s="117" t="s">
        <v>100</v>
      </c>
      <c r="C36" s="48" t="s">
        <v>101</v>
      </c>
      <c r="D36" s="49">
        <v>0</v>
      </c>
      <c r="E36" s="55">
        <v>0</v>
      </c>
      <c r="F36" s="88">
        <v>1600</v>
      </c>
      <c r="G36" s="50">
        <v>18200</v>
      </c>
    </row>
    <row r="37" spans="1:7" ht="13.95" customHeight="1">
      <c r="A37" s="42"/>
      <c r="B37" s="117" t="s">
        <v>21</v>
      </c>
      <c r="C37" s="48" t="s">
        <v>22</v>
      </c>
      <c r="D37" s="88">
        <v>13460</v>
      </c>
      <c r="E37" s="88">
        <v>14998</v>
      </c>
      <c r="F37" s="88">
        <v>14998</v>
      </c>
      <c r="G37" s="50">
        <v>10200</v>
      </c>
    </row>
    <row r="38" spans="1:7" ht="13.95" customHeight="1">
      <c r="A38" s="42"/>
      <c r="B38" s="117" t="s">
        <v>23</v>
      </c>
      <c r="C38" s="48" t="s">
        <v>24</v>
      </c>
      <c r="D38" s="50">
        <v>52894</v>
      </c>
      <c r="E38" s="88">
        <v>27573</v>
      </c>
      <c r="F38" s="88">
        <v>27573</v>
      </c>
      <c r="G38" s="50">
        <v>38264</v>
      </c>
    </row>
    <row r="39" spans="1:7" ht="13.95" customHeight="1">
      <c r="A39" s="42"/>
      <c r="B39" s="117" t="s">
        <v>54</v>
      </c>
      <c r="C39" s="48" t="s">
        <v>55</v>
      </c>
      <c r="D39" s="57">
        <v>1599</v>
      </c>
      <c r="E39" s="57">
        <v>1200</v>
      </c>
      <c r="F39" s="57">
        <v>1200</v>
      </c>
      <c r="G39" s="57">
        <v>1260</v>
      </c>
    </row>
    <row r="40" spans="1:7" ht="13.95" customHeight="1">
      <c r="A40" s="42" t="s">
        <v>6</v>
      </c>
      <c r="B40" s="54">
        <v>60</v>
      </c>
      <c r="C40" s="48" t="s">
        <v>18</v>
      </c>
      <c r="D40" s="57">
        <f t="shared" ref="D40:F40" si="2">SUM(D33:D39)</f>
        <v>102275</v>
      </c>
      <c r="E40" s="57">
        <f t="shared" si="2"/>
        <v>90842</v>
      </c>
      <c r="F40" s="57">
        <f t="shared" si="2"/>
        <v>95642</v>
      </c>
      <c r="G40" s="57">
        <v>127627</v>
      </c>
    </row>
    <row r="41" spans="1:7">
      <c r="A41" s="42"/>
      <c r="B41" s="54"/>
      <c r="C41" s="48"/>
      <c r="D41" s="53"/>
      <c r="E41" s="58"/>
      <c r="F41" s="58"/>
      <c r="G41" s="58"/>
    </row>
    <row r="42" spans="1:7" ht="14.7" customHeight="1">
      <c r="A42" s="42"/>
      <c r="B42" s="54">
        <v>62</v>
      </c>
      <c r="C42" s="48" t="s">
        <v>39</v>
      </c>
      <c r="D42" s="53"/>
      <c r="E42" s="53"/>
      <c r="F42" s="53"/>
      <c r="G42" s="53"/>
    </row>
    <row r="43" spans="1:7" ht="14.7" customHeight="1">
      <c r="A43" s="42"/>
      <c r="B43" s="54" t="s">
        <v>40</v>
      </c>
      <c r="C43" s="48" t="s">
        <v>22</v>
      </c>
      <c r="D43" s="57">
        <v>2000</v>
      </c>
      <c r="E43" s="57">
        <v>4000</v>
      </c>
      <c r="F43" s="57">
        <v>4000</v>
      </c>
      <c r="G43" s="57">
        <v>4000</v>
      </c>
    </row>
    <row r="44" spans="1:7" ht="13.95" customHeight="1">
      <c r="A44" s="42" t="s">
        <v>6</v>
      </c>
      <c r="B44" s="54">
        <v>62</v>
      </c>
      <c r="C44" s="48" t="s">
        <v>39</v>
      </c>
      <c r="D44" s="57">
        <f t="shared" ref="D44:F44" si="3">D43</f>
        <v>2000</v>
      </c>
      <c r="E44" s="57">
        <f t="shared" si="3"/>
        <v>4000</v>
      </c>
      <c r="F44" s="57">
        <f t="shared" si="3"/>
        <v>4000</v>
      </c>
      <c r="G44" s="57">
        <v>4000</v>
      </c>
    </row>
    <row r="45" spans="1:7" ht="13.95" customHeight="1">
      <c r="A45" s="42"/>
      <c r="B45" s="54"/>
      <c r="C45" s="48"/>
      <c r="D45" s="59"/>
      <c r="E45" s="59"/>
      <c r="F45" s="59"/>
      <c r="G45" s="59"/>
    </row>
    <row r="46" spans="1:7" ht="13.95" customHeight="1">
      <c r="A46" s="60"/>
      <c r="B46" s="61">
        <v>63</v>
      </c>
      <c r="C46" s="62" t="s">
        <v>90</v>
      </c>
      <c r="D46" s="59"/>
      <c r="E46" s="59"/>
      <c r="F46" s="59"/>
      <c r="G46" s="59"/>
    </row>
    <row r="47" spans="1:7" ht="13.95" customHeight="1">
      <c r="A47" s="63"/>
      <c r="B47" s="61" t="s">
        <v>91</v>
      </c>
      <c r="C47" s="62" t="s">
        <v>22</v>
      </c>
      <c r="D47" s="57">
        <v>2000</v>
      </c>
      <c r="E47" s="57">
        <v>2000</v>
      </c>
      <c r="F47" s="57">
        <v>2000</v>
      </c>
      <c r="G47" s="57">
        <v>2500</v>
      </c>
    </row>
    <row r="48" spans="1:7" ht="13.95" customHeight="1">
      <c r="A48" s="63" t="s">
        <v>6</v>
      </c>
      <c r="B48" s="61">
        <v>63</v>
      </c>
      <c r="C48" s="62" t="s">
        <v>90</v>
      </c>
      <c r="D48" s="57">
        <f t="shared" ref="D48:F48" si="4">D47</f>
        <v>2000</v>
      </c>
      <c r="E48" s="57">
        <f t="shared" si="4"/>
        <v>2000</v>
      </c>
      <c r="F48" s="57">
        <f t="shared" si="4"/>
        <v>2000</v>
      </c>
      <c r="G48" s="57">
        <v>2500</v>
      </c>
    </row>
    <row r="49" spans="1:7" ht="13.95" customHeight="1">
      <c r="A49" s="42" t="s">
        <v>6</v>
      </c>
      <c r="B49" s="46">
        <v>0.10199999999999999</v>
      </c>
      <c r="C49" s="44" t="s">
        <v>17</v>
      </c>
      <c r="D49" s="51">
        <f t="shared" ref="D49:F49" si="5">D44+D40+D48</f>
        <v>106275</v>
      </c>
      <c r="E49" s="51">
        <f t="shared" si="5"/>
        <v>96842</v>
      </c>
      <c r="F49" s="51">
        <f t="shared" si="5"/>
        <v>101642</v>
      </c>
      <c r="G49" s="51">
        <v>134127</v>
      </c>
    </row>
    <row r="50" spans="1:7">
      <c r="A50" s="42"/>
      <c r="B50" s="43"/>
      <c r="C50" s="44"/>
      <c r="D50" s="53"/>
      <c r="E50" s="53"/>
      <c r="F50" s="53"/>
      <c r="G50" s="53"/>
    </row>
    <row r="51" spans="1:7" ht="13.2" customHeight="1">
      <c r="A51" s="42"/>
      <c r="B51" s="46">
        <v>0.104</v>
      </c>
      <c r="C51" s="44" t="s">
        <v>49</v>
      </c>
      <c r="D51" s="12"/>
      <c r="E51" s="10"/>
      <c r="F51" s="10"/>
      <c r="G51" s="10"/>
    </row>
    <row r="52" spans="1:7" ht="13.2" customHeight="1">
      <c r="A52" s="42"/>
      <c r="B52" s="54">
        <v>62</v>
      </c>
      <c r="C52" s="48" t="s">
        <v>25</v>
      </c>
      <c r="D52" s="12"/>
      <c r="E52" s="10"/>
      <c r="F52" s="10"/>
      <c r="G52" s="10"/>
    </row>
    <row r="53" spans="1:7" ht="13.2" customHeight="1">
      <c r="A53" s="42"/>
      <c r="B53" s="116" t="s">
        <v>26</v>
      </c>
      <c r="C53" s="48" t="s">
        <v>12</v>
      </c>
      <c r="D53" s="50">
        <v>2575</v>
      </c>
      <c r="E53" s="50">
        <v>5906</v>
      </c>
      <c r="F53" s="50">
        <v>5906</v>
      </c>
      <c r="G53" s="50">
        <v>5932</v>
      </c>
    </row>
    <row r="54" spans="1:7" ht="13.2" customHeight="1">
      <c r="A54" s="42"/>
      <c r="B54" s="116" t="s">
        <v>102</v>
      </c>
      <c r="C54" s="48" t="s">
        <v>24</v>
      </c>
      <c r="D54" s="49">
        <v>0</v>
      </c>
      <c r="E54" s="49">
        <v>0</v>
      </c>
      <c r="F54" s="50">
        <v>1500</v>
      </c>
      <c r="G54" s="50">
        <v>150001</v>
      </c>
    </row>
    <row r="55" spans="1:7" ht="13.2" customHeight="1">
      <c r="A55" s="42" t="s">
        <v>6</v>
      </c>
      <c r="B55" s="54">
        <v>62</v>
      </c>
      <c r="C55" s="48" t="s">
        <v>25</v>
      </c>
      <c r="D55" s="51">
        <f t="shared" ref="D55:E55" si="6">SUM(D52:D53)</f>
        <v>2575</v>
      </c>
      <c r="E55" s="51">
        <f t="shared" si="6"/>
        <v>5906</v>
      </c>
      <c r="F55" s="51">
        <f>SUM(F53:F54)</f>
        <v>7406</v>
      </c>
      <c r="G55" s="51">
        <v>155933</v>
      </c>
    </row>
    <row r="56" spans="1:7" ht="13.2" customHeight="1">
      <c r="A56" s="67" t="s">
        <v>6</v>
      </c>
      <c r="B56" s="111">
        <v>0.104</v>
      </c>
      <c r="C56" s="69" t="s">
        <v>49</v>
      </c>
      <c r="D56" s="51">
        <f t="shared" ref="D56:F56" si="7">D55</f>
        <v>2575</v>
      </c>
      <c r="E56" s="51">
        <f t="shared" si="7"/>
        <v>5906</v>
      </c>
      <c r="F56" s="51">
        <f t="shared" si="7"/>
        <v>7406</v>
      </c>
      <c r="G56" s="51">
        <v>155933</v>
      </c>
    </row>
    <row r="57" spans="1:7" ht="10.199999999999999" customHeight="1">
      <c r="A57" s="42"/>
      <c r="B57" s="43"/>
      <c r="C57" s="44"/>
      <c r="D57" s="53"/>
      <c r="E57" s="53"/>
      <c r="F57" s="53"/>
      <c r="G57" s="53"/>
    </row>
    <row r="58" spans="1:7" ht="13.2" customHeight="1">
      <c r="A58" s="42"/>
      <c r="B58" s="46">
        <v>0.105</v>
      </c>
      <c r="C58" s="44" t="s">
        <v>27</v>
      </c>
      <c r="D58" s="53"/>
      <c r="E58" s="58"/>
      <c r="F58" s="58"/>
      <c r="G58" s="58"/>
    </row>
    <row r="59" spans="1:7" ht="13.2" customHeight="1">
      <c r="A59" s="42"/>
      <c r="B59" s="54">
        <v>63</v>
      </c>
      <c r="C59" s="48" t="s">
        <v>28</v>
      </c>
      <c r="D59" s="53"/>
      <c r="E59" s="58"/>
      <c r="F59" s="58"/>
      <c r="G59" s="58"/>
    </row>
    <row r="60" spans="1:7" ht="13.2" customHeight="1">
      <c r="A60" s="42"/>
      <c r="B60" s="116" t="s">
        <v>29</v>
      </c>
      <c r="C60" s="48" t="s">
        <v>12</v>
      </c>
      <c r="D60" s="57">
        <v>12970</v>
      </c>
      <c r="E60" s="57">
        <v>17567</v>
      </c>
      <c r="F60" s="57">
        <v>17567</v>
      </c>
      <c r="G60" s="57">
        <v>15668</v>
      </c>
    </row>
    <row r="61" spans="1:7" ht="13.2" customHeight="1">
      <c r="A61" s="42" t="s">
        <v>6</v>
      </c>
      <c r="B61" s="54">
        <v>63</v>
      </c>
      <c r="C61" s="48" t="s">
        <v>28</v>
      </c>
      <c r="D61" s="51">
        <f t="shared" ref="D61:F61" si="8">SUM(D60:D60)</f>
        <v>12970</v>
      </c>
      <c r="E61" s="51">
        <f t="shared" si="8"/>
        <v>17567</v>
      </c>
      <c r="F61" s="51">
        <f t="shared" si="8"/>
        <v>17567</v>
      </c>
      <c r="G61" s="51">
        <v>15668</v>
      </c>
    </row>
    <row r="62" spans="1:7" ht="13.2" customHeight="1">
      <c r="A62" s="42" t="s">
        <v>6</v>
      </c>
      <c r="B62" s="46">
        <v>0.105</v>
      </c>
      <c r="C62" s="44" t="s">
        <v>27</v>
      </c>
      <c r="D62" s="51">
        <f t="shared" ref="D62:F62" si="9">D61</f>
        <v>12970</v>
      </c>
      <c r="E62" s="51">
        <f t="shared" si="9"/>
        <v>17567</v>
      </c>
      <c r="F62" s="51">
        <f t="shared" si="9"/>
        <v>17567</v>
      </c>
      <c r="G62" s="51">
        <v>15668</v>
      </c>
    </row>
    <row r="63" spans="1:7" ht="13.2" customHeight="1">
      <c r="A63" s="42" t="s">
        <v>6</v>
      </c>
      <c r="B63" s="43">
        <v>2205</v>
      </c>
      <c r="C63" s="44" t="s">
        <v>0</v>
      </c>
      <c r="D63" s="51">
        <f t="shared" ref="D63:F63" si="10">D62+D56+D49+D29</f>
        <v>163550</v>
      </c>
      <c r="E63" s="51">
        <f t="shared" si="10"/>
        <v>179598</v>
      </c>
      <c r="F63" s="51">
        <f t="shared" si="10"/>
        <v>185898</v>
      </c>
      <c r="G63" s="51">
        <v>345785</v>
      </c>
    </row>
    <row r="64" spans="1:7" ht="10.199999999999999" customHeight="1">
      <c r="A64" s="42"/>
      <c r="B64" s="43"/>
      <c r="C64" s="48"/>
      <c r="D64" s="53"/>
      <c r="E64" s="53"/>
      <c r="F64" s="53"/>
      <c r="G64" s="53"/>
    </row>
    <row r="65" spans="1:7" ht="13.2" customHeight="1">
      <c r="A65" s="42" t="s">
        <v>8</v>
      </c>
      <c r="B65" s="43">
        <v>2251</v>
      </c>
      <c r="C65" s="44" t="s">
        <v>1</v>
      </c>
      <c r="D65" s="53"/>
      <c r="E65" s="53"/>
      <c r="F65" s="53"/>
      <c r="G65" s="53"/>
    </row>
    <row r="66" spans="1:7" ht="13.2" customHeight="1">
      <c r="A66" s="42"/>
      <c r="B66" s="64">
        <v>0.09</v>
      </c>
      <c r="C66" s="44" t="s">
        <v>43</v>
      </c>
      <c r="D66" s="53"/>
      <c r="E66" s="53"/>
      <c r="F66" s="53"/>
      <c r="G66" s="53"/>
    </row>
    <row r="67" spans="1:7" ht="13.2" customHeight="1">
      <c r="A67" s="42"/>
      <c r="B67" s="65">
        <v>5</v>
      </c>
      <c r="C67" s="48" t="s">
        <v>30</v>
      </c>
      <c r="D67" s="12"/>
      <c r="E67" s="10"/>
      <c r="F67" s="10"/>
      <c r="G67" s="10"/>
    </row>
    <row r="68" spans="1:7" ht="13.2" customHeight="1">
      <c r="A68" s="42"/>
      <c r="B68" s="117" t="s">
        <v>31</v>
      </c>
      <c r="C68" s="48" t="s">
        <v>12</v>
      </c>
      <c r="D68" s="50">
        <v>3162</v>
      </c>
      <c r="E68" s="50">
        <v>4409</v>
      </c>
      <c r="F68" s="50">
        <v>4409</v>
      </c>
      <c r="G68" s="50">
        <v>5986</v>
      </c>
    </row>
    <row r="69" spans="1:7" ht="13.2" customHeight="1">
      <c r="A69" s="42"/>
      <c r="B69" s="117" t="s">
        <v>32</v>
      </c>
      <c r="C69" s="48" t="s">
        <v>14</v>
      </c>
      <c r="D69" s="50">
        <v>85</v>
      </c>
      <c r="E69" s="50">
        <v>75</v>
      </c>
      <c r="F69" s="50">
        <v>75</v>
      </c>
      <c r="G69" s="50">
        <v>79</v>
      </c>
    </row>
    <row r="70" spans="1:7" ht="13.2" customHeight="1">
      <c r="A70" s="42"/>
      <c r="B70" s="117" t="s">
        <v>33</v>
      </c>
      <c r="C70" s="48" t="s">
        <v>16</v>
      </c>
      <c r="D70" s="59">
        <v>106</v>
      </c>
      <c r="E70" s="59">
        <v>80</v>
      </c>
      <c r="F70" s="59">
        <v>80</v>
      </c>
      <c r="G70" s="59">
        <v>84</v>
      </c>
    </row>
    <row r="71" spans="1:7" ht="13.2" customHeight="1">
      <c r="A71" s="42" t="s">
        <v>6</v>
      </c>
      <c r="B71" s="65">
        <v>5</v>
      </c>
      <c r="C71" s="48" t="s">
        <v>30</v>
      </c>
      <c r="D71" s="51">
        <f t="shared" ref="D71:F71" si="11">SUM(D68:D70)</f>
        <v>3353</v>
      </c>
      <c r="E71" s="51">
        <f t="shared" si="11"/>
        <v>4564</v>
      </c>
      <c r="F71" s="51">
        <f t="shared" si="11"/>
        <v>4564</v>
      </c>
      <c r="G71" s="51">
        <v>6149</v>
      </c>
    </row>
    <row r="72" spans="1:7" ht="13.2" customHeight="1">
      <c r="A72" s="42" t="s">
        <v>6</v>
      </c>
      <c r="B72" s="64">
        <v>0.09</v>
      </c>
      <c r="C72" s="44" t="s">
        <v>43</v>
      </c>
      <c r="D72" s="51">
        <f t="shared" ref="D72:F73" si="12">D71</f>
        <v>3353</v>
      </c>
      <c r="E72" s="51">
        <f t="shared" si="12"/>
        <v>4564</v>
      </c>
      <c r="F72" s="51">
        <f t="shared" si="12"/>
        <v>4564</v>
      </c>
      <c r="G72" s="51">
        <v>6149</v>
      </c>
    </row>
    <row r="73" spans="1:7" ht="13.2" customHeight="1">
      <c r="A73" s="67" t="s">
        <v>6</v>
      </c>
      <c r="B73" s="68">
        <v>2251</v>
      </c>
      <c r="C73" s="69" t="s">
        <v>1</v>
      </c>
      <c r="D73" s="57">
        <f t="shared" si="12"/>
        <v>3353</v>
      </c>
      <c r="E73" s="57">
        <f t="shared" si="12"/>
        <v>4564</v>
      </c>
      <c r="F73" s="57">
        <f t="shared" si="12"/>
        <v>4564</v>
      </c>
      <c r="G73" s="57">
        <v>6149</v>
      </c>
    </row>
    <row r="74" spans="1:7" s="74" customFormat="1" ht="13.2" customHeight="1">
      <c r="A74" s="70" t="s">
        <v>6</v>
      </c>
      <c r="B74" s="71"/>
      <c r="C74" s="72" t="s">
        <v>7</v>
      </c>
      <c r="D74" s="73">
        <f t="shared" ref="D74:F74" si="13">D73+D63</f>
        <v>166903</v>
      </c>
      <c r="E74" s="73">
        <f t="shared" si="13"/>
        <v>184162</v>
      </c>
      <c r="F74" s="73">
        <f t="shared" si="13"/>
        <v>190462</v>
      </c>
      <c r="G74" s="73">
        <v>351934</v>
      </c>
    </row>
    <row r="75" spans="1:7" ht="6.6" customHeight="1">
      <c r="A75" s="42"/>
      <c r="B75" s="75"/>
      <c r="C75" s="44"/>
      <c r="D75" s="59"/>
      <c r="E75" s="59"/>
      <c r="F75" s="59"/>
      <c r="G75" s="59"/>
    </row>
    <row r="76" spans="1:7" ht="15" customHeight="1">
      <c r="A76" s="42"/>
      <c r="B76" s="75"/>
      <c r="C76" s="76" t="s">
        <v>34</v>
      </c>
      <c r="E76" s="10"/>
      <c r="F76" s="10"/>
      <c r="G76" s="10"/>
    </row>
    <row r="77" spans="1:7" ht="27" customHeight="1">
      <c r="A77" s="42" t="s">
        <v>8</v>
      </c>
      <c r="B77" s="77">
        <v>4202</v>
      </c>
      <c r="C77" s="78" t="s">
        <v>35</v>
      </c>
      <c r="D77" s="12"/>
      <c r="E77" s="10"/>
      <c r="F77" s="10"/>
      <c r="G77" s="10"/>
    </row>
    <row r="78" spans="1:7" ht="15" customHeight="1">
      <c r="A78" s="79"/>
      <c r="B78" s="80">
        <v>4</v>
      </c>
      <c r="C78" s="81" t="s">
        <v>0</v>
      </c>
      <c r="D78" s="82"/>
      <c r="E78" s="82"/>
      <c r="F78" s="82"/>
      <c r="G78" s="82"/>
    </row>
    <row r="79" spans="1:7" ht="15" customHeight="1">
      <c r="A79" s="79"/>
      <c r="B79" s="83">
        <v>4.8</v>
      </c>
      <c r="C79" s="78" t="s">
        <v>36</v>
      </c>
      <c r="D79" s="82"/>
      <c r="E79" s="84"/>
      <c r="F79" s="84"/>
      <c r="G79" s="84"/>
    </row>
    <row r="80" spans="1:7" ht="15" customHeight="1">
      <c r="A80" s="79"/>
      <c r="B80" s="85">
        <v>60</v>
      </c>
      <c r="C80" s="81" t="s">
        <v>37</v>
      </c>
      <c r="D80" s="86"/>
      <c r="E80" s="87"/>
      <c r="F80" s="87"/>
      <c r="G80" s="87"/>
    </row>
    <row r="81" spans="1:7" ht="15" customHeight="1">
      <c r="A81" s="79"/>
      <c r="B81" s="85" t="s">
        <v>103</v>
      </c>
      <c r="C81" s="81" t="s">
        <v>104</v>
      </c>
      <c r="D81" s="49">
        <v>0</v>
      </c>
      <c r="E81" s="55">
        <v>0</v>
      </c>
      <c r="F81" s="87">
        <v>1000</v>
      </c>
      <c r="G81" s="87">
        <v>5000</v>
      </c>
    </row>
    <row r="82" spans="1:7" ht="28.95" customHeight="1">
      <c r="A82" s="79"/>
      <c r="B82" s="118" t="s">
        <v>92</v>
      </c>
      <c r="C82" s="81" t="s">
        <v>112</v>
      </c>
      <c r="D82" s="49">
        <v>0</v>
      </c>
      <c r="E82" s="49">
        <v>0</v>
      </c>
      <c r="F82" s="55">
        <v>0</v>
      </c>
      <c r="G82" s="88">
        <v>20000</v>
      </c>
    </row>
    <row r="83" spans="1:7" ht="39.6">
      <c r="A83" s="79"/>
      <c r="B83" s="118" t="s">
        <v>23</v>
      </c>
      <c r="C83" s="89" t="s">
        <v>113</v>
      </c>
      <c r="D83" s="49">
        <v>0</v>
      </c>
      <c r="E83" s="49">
        <v>0</v>
      </c>
      <c r="F83" s="55">
        <v>0</v>
      </c>
      <c r="G83" s="88">
        <v>20000</v>
      </c>
    </row>
    <row r="84" spans="1:7" ht="27" customHeight="1">
      <c r="A84" s="79"/>
      <c r="B84" s="118" t="s">
        <v>88</v>
      </c>
      <c r="C84" s="89" t="s">
        <v>106</v>
      </c>
      <c r="D84" s="49">
        <v>0</v>
      </c>
      <c r="E84" s="49">
        <v>0</v>
      </c>
      <c r="F84" s="55">
        <v>0</v>
      </c>
      <c r="G84" s="88">
        <v>30000</v>
      </c>
    </row>
    <row r="85" spans="1:7" ht="13.8" customHeight="1">
      <c r="A85" s="79"/>
      <c r="B85" s="118" t="s">
        <v>117</v>
      </c>
      <c r="C85" s="89" t="s">
        <v>118</v>
      </c>
      <c r="D85" s="50">
        <v>159</v>
      </c>
      <c r="E85" s="49">
        <v>0</v>
      </c>
      <c r="F85" s="55">
        <v>0</v>
      </c>
      <c r="G85" s="55">
        <v>0</v>
      </c>
    </row>
    <row r="86" spans="1:7" ht="26.4">
      <c r="A86" s="79"/>
      <c r="B86" s="85" t="s">
        <v>84</v>
      </c>
      <c r="C86" s="81" t="s">
        <v>114</v>
      </c>
      <c r="D86" s="49">
        <v>0</v>
      </c>
      <c r="E86" s="55">
        <v>0</v>
      </c>
      <c r="F86" s="55">
        <v>0</v>
      </c>
      <c r="G86" s="88">
        <v>10000</v>
      </c>
    </row>
    <row r="87" spans="1:7" ht="15" customHeight="1">
      <c r="A87" s="79"/>
      <c r="B87" s="85" t="s">
        <v>81</v>
      </c>
      <c r="C87" s="81" t="s">
        <v>80</v>
      </c>
      <c r="D87" s="50">
        <v>5000</v>
      </c>
      <c r="E87" s="55">
        <v>0</v>
      </c>
      <c r="F87" s="55">
        <v>0</v>
      </c>
      <c r="G87" s="55">
        <v>0</v>
      </c>
    </row>
    <row r="88" spans="1:7" ht="28.2" customHeight="1">
      <c r="A88" s="79"/>
      <c r="B88" s="85" t="s">
        <v>79</v>
      </c>
      <c r="C88" s="81" t="s">
        <v>107</v>
      </c>
      <c r="D88" s="66">
        <v>0</v>
      </c>
      <c r="E88" s="91">
        <v>0</v>
      </c>
      <c r="F88" s="91">
        <v>0</v>
      </c>
      <c r="G88" s="92">
        <v>5000</v>
      </c>
    </row>
    <row r="89" spans="1:7" ht="27" customHeight="1">
      <c r="A89" s="79"/>
      <c r="B89" s="85" t="s">
        <v>71</v>
      </c>
      <c r="C89" s="93" t="s">
        <v>72</v>
      </c>
      <c r="D89" s="50">
        <v>845</v>
      </c>
      <c r="E89" s="55">
        <v>0</v>
      </c>
      <c r="F89" s="55">
        <v>0</v>
      </c>
      <c r="G89" s="55">
        <v>0</v>
      </c>
    </row>
    <row r="90" spans="1:7" ht="27" customHeight="1">
      <c r="A90" s="79"/>
      <c r="B90" s="85" t="s">
        <v>73</v>
      </c>
      <c r="C90" s="93" t="s">
        <v>74</v>
      </c>
      <c r="D90" s="49">
        <v>0</v>
      </c>
      <c r="E90" s="55">
        <v>0</v>
      </c>
      <c r="F90" s="55">
        <v>0</v>
      </c>
      <c r="G90" s="88">
        <v>10000</v>
      </c>
    </row>
    <row r="91" spans="1:7">
      <c r="A91" s="79"/>
      <c r="B91" s="85" t="s">
        <v>75</v>
      </c>
      <c r="C91" s="93" t="s">
        <v>76</v>
      </c>
      <c r="D91" s="49">
        <v>0</v>
      </c>
      <c r="E91" s="55">
        <v>0</v>
      </c>
      <c r="F91" s="55">
        <v>0</v>
      </c>
      <c r="G91" s="88">
        <v>10000</v>
      </c>
    </row>
    <row r="92" spans="1:7" ht="27.6" customHeight="1">
      <c r="A92" s="79"/>
      <c r="B92" s="119" t="s">
        <v>66</v>
      </c>
      <c r="C92" s="81" t="s">
        <v>119</v>
      </c>
      <c r="D92" s="59">
        <v>7500</v>
      </c>
      <c r="E92" s="91">
        <v>0</v>
      </c>
      <c r="F92" s="91">
        <v>0</v>
      </c>
      <c r="G92" s="91">
        <v>0</v>
      </c>
    </row>
    <row r="93" spans="1:7" ht="15" customHeight="1">
      <c r="A93" s="79"/>
      <c r="B93" s="119" t="s">
        <v>67</v>
      </c>
      <c r="C93" s="81" t="s">
        <v>69</v>
      </c>
      <c r="D93" s="59">
        <v>5000</v>
      </c>
      <c r="E93" s="91">
        <v>0</v>
      </c>
      <c r="F93" s="92">
        <v>5000</v>
      </c>
      <c r="G93" s="92">
        <v>15812</v>
      </c>
    </row>
    <row r="94" spans="1:7" ht="27.6" customHeight="1">
      <c r="A94" s="79"/>
      <c r="B94" s="119" t="s">
        <v>68</v>
      </c>
      <c r="C94" s="81" t="s">
        <v>70</v>
      </c>
      <c r="D94" s="66">
        <v>0</v>
      </c>
      <c r="E94" s="91">
        <v>0</v>
      </c>
      <c r="F94" s="91">
        <v>0</v>
      </c>
      <c r="G94" s="92">
        <v>20000</v>
      </c>
    </row>
    <row r="95" spans="1:7" ht="27" customHeight="1">
      <c r="A95" s="79"/>
      <c r="B95" s="119" t="s">
        <v>52</v>
      </c>
      <c r="C95" s="81" t="s">
        <v>57</v>
      </c>
      <c r="D95" s="59">
        <v>8352</v>
      </c>
      <c r="E95" s="91">
        <v>0</v>
      </c>
      <c r="F95" s="91">
        <v>0</v>
      </c>
      <c r="G95" s="66">
        <v>0</v>
      </c>
    </row>
    <row r="96" spans="1:7" ht="28.2" customHeight="1">
      <c r="A96" s="79"/>
      <c r="B96" s="119" t="s">
        <v>38</v>
      </c>
      <c r="C96" s="81" t="s">
        <v>56</v>
      </c>
      <c r="D96" s="50">
        <v>4491</v>
      </c>
      <c r="E96" s="55">
        <v>0</v>
      </c>
      <c r="F96" s="55">
        <v>0</v>
      </c>
      <c r="G96" s="59">
        <v>7500</v>
      </c>
    </row>
    <row r="97" spans="1:7" ht="13.95" customHeight="1">
      <c r="A97" s="112"/>
      <c r="B97" s="120" t="s">
        <v>60</v>
      </c>
      <c r="C97" s="113" t="s">
        <v>61</v>
      </c>
      <c r="D97" s="57">
        <v>27600</v>
      </c>
      <c r="E97" s="56">
        <v>0</v>
      </c>
      <c r="F97" s="56">
        <v>0</v>
      </c>
      <c r="G97" s="56">
        <v>0</v>
      </c>
    </row>
    <row r="98" spans="1:7" ht="13.95" customHeight="1">
      <c r="A98" s="85"/>
      <c r="B98" s="119" t="s">
        <v>62</v>
      </c>
      <c r="C98" s="81" t="s">
        <v>63</v>
      </c>
      <c r="D98" s="59">
        <v>3847</v>
      </c>
      <c r="E98" s="66">
        <v>0</v>
      </c>
      <c r="F98" s="66">
        <v>0</v>
      </c>
      <c r="G98" s="66">
        <v>0</v>
      </c>
    </row>
    <row r="99" spans="1:7" ht="26.4">
      <c r="A99" s="79"/>
      <c r="B99" s="119" t="s">
        <v>41</v>
      </c>
      <c r="C99" s="94" t="s">
        <v>116</v>
      </c>
      <c r="D99" s="59">
        <v>17982</v>
      </c>
      <c r="E99" s="91">
        <v>0</v>
      </c>
      <c r="F99" s="92">
        <v>24000</v>
      </c>
      <c r="G99" s="59">
        <v>20000</v>
      </c>
    </row>
    <row r="100" spans="1:7" ht="13.95" customHeight="1">
      <c r="A100" s="85"/>
      <c r="B100" s="119" t="s">
        <v>50</v>
      </c>
      <c r="C100" s="94" t="s">
        <v>65</v>
      </c>
      <c r="D100" s="92">
        <v>169515</v>
      </c>
      <c r="E100" s="91">
        <v>0</v>
      </c>
      <c r="F100" s="66">
        <v>0</v>
      </c>
      <c r="G100" s="66">
        <v>0</v>
      </c>
    </row>
    <row r="101" spans="1:7" ht="13.95" customHeight="1">
      <c r="A101" s="85"/>
      <c r="B101" s="121" t="s">
        <v>89</v>
      </c>
      <c r="C101" s="94" t="s">
        <v>115</v>
      </c>
      <c r="D101" s="92">
        <v>17504</v>
      </c>
      <c r="E101" s="91">
        <v>0</v>
      </c>
      <c r="F101" s="59">
        <v>10000</v>
      </c>
      <c r="G101" s="59">
        <v>10000</v>
      </c>
    </row>
    <row r="102" spans="1:7" ht="13.95" customHeight="1">
      <c r="A102" s="79"/>
      <c r="B102" s="119" t="s">
        <v>82</v>
      </c>
      <c r="C102" s="95" t="s">
        <v>83</v>
      </c>
      <c r="D102" s="59">
        <v>8356</v>
      </c>
      <c r="E102" s="91">
        <v>0</v>
      </c>
      <c r="F102" s="66">
        <v>0</v>
      </c>
      <c r="G102" s="66">
        <v>0</v>
      </c>
    </row>
    <row r="103" spans="1:7" ht="27" customHeight="1">
      <c r="A103" s="79"/>
      <c r="B103" s="119" t="s">
        <v>78</v>
      </c>
      <c r="C103" s="96" t="s">
        <v>97</v>
      </c>
      <c r="D103" s="59">
        <v>2500</v>
      </c>
      <c r="E103" s="66">
        <v>0</v>
      </c>
      <c r="F103" s="66">
        <v>0</v>
      </c>
      <c r="G103" s="59">
        <v>5000</v>
      </c>
    </row>
    <row r="104" spans="1:7" ht="27" customHeight="1">
      <c r="A104" s="79"/>
      <c r="B104" s="119" t="s">
        <v>64</v>
      </c>
      <c r="C104" s="96" t="s">
        <v>96</v>
      </c>
      <c r="D104" s="57">
        <v>24963</v>
      </c>
      <c r="E104" s="57">
        <v>25000</v>
      </c>
      <c r="F104" s="57">
        <v>25000</v>
      </c>
      <c r="G104" s="56">
        <v>0</v>
      </c>
    </row>
    <row r="105" spans="1:7" s="97" customFormat="1" ht="13.95" customHeight="1">
      <c r="A105" s="79" t="s">
        <v>6</v>
      </c>
      <c r="B105" s="85">
        <v>60</v>
      </c>
      <c r="C105" s="81" t="s">
        <v>37</v>
      </c>
      <c r="D105" s="57">
        <f t="shared" ref="D105:F105" si="14">SUM(D82:D104)</f>
        <v>303614</v>
      </c>
      <c r="E105" s="57">
        <f t="shared" si="14"/>
        <v>25000</v>
      </c>
      <c r="F105" s="57">
        <f t="shared" si="14"/>
        <v>64000</v>
      </c>
      <c r="G105" s="57">
        <v>188312</v>
      </c>
    </row>
    <row r="106" spans="1:7" s="97" customFormat="1" ht="14.7" customHeight="1">
      <c r="A106" s="79" t="s">
        <v>6</v>
      </c>
      <c r="B106" s="83">
        <v>4.8</v>
      </c>
      <c r="C106" s="78" t="s">
        <v>36</v>
      </c>
      <c r="D106" s="51">
        <f t="shared" ref="D106:F108" si="15">D105</f>
        <v>303614</v>
      </c>
      <c r="E106" s="51">
        <f t="shared" si="15"/>
        <v>25000</v>
      </c>
      <c r="F106" s="51">
        <f t="shared" si="15"/>
        <v>64000</v>
      </c>
      <c r="G106" s="51">
        <v>188312</v>
      </c>
    </row>
    <row r="107" spans="1:7" s="97" customFormat="1" ht="14.7" customHeight="1">
      <c r="A107" s="79" t="s">
        <v>6</v>
      </c>
      <c r="B107" s="80">
        <v>4</v>
      </c>
      <c r="C107" s="81" t="s">
        <v>0</v>
      </c>
      <c r="D107" s="57">
        <f t="shared" si="15"/>
        <v>303614</v>
      </c>
      <c r="E107" s="57">
        <f t="shared" si="15"/>
        <v>25000</v>
      </c>
      <c r="F107" s="57">
        <f t="shared" si="15"/>
        <v>64000</v>
      </c>
      <c r="G107" s="57">
        <v>188312</v>
      </c>
    </row>
    <row r="108" spans="1:7" s="97" customFormat="1" ht="27" customHeight="1">
      <c r="A108" s="42" t="s">
        <v>6</v>
      </c>
      <c r="B108" s="77">
        <v>4202</v>
      </c>
      <c r="C108" s="78" t="s">
        <v>35</v>
      </c>
      <c r="D108" s="57">
        <f t="shared" si="15"/>
        <v>303614</v>
      </c>
      <c r="E108" s="57">
        <f t="shared" si="15"/>
        <v>25000</v>
      </c>
      <c r="F108" s="57">
        <f t="shared" si="15"/>
        <v>64000</v>
      </c>
      <c r="G108" s="57">
        <v>188312</v>
      </c>
    </row>
    <row r="109" spans="1:7" s="97" customFormat="1">
      <c r="A109" s="70" t="s">
        <v>6</v>
      </c>
      <c r="B109" s="98"/>
      <c r="C109" s="99" t="s">
        <v>34</v>
      </c>
      <c r="D109" s="57">
        <f t="shared" ref="D109:F109" si="16">D108</f>
        <v>303614</v>
      </c>
      <c r="E109" s="57">
        <f t="shared" si="16"/>
        <v>25000</v>
      </c>
      <c r="F109" s="57">
        <f t="shared" si="16"/>
        <v>64000</v>
      </c>
      <c r="G109" s="57">
        <v>188312</v>
      </c>
    </row>
    <row r="110" spans="1:7" s="97" customFormat="1">
      <c r="A110" s="70" t="s">
        <v>6</v>
      </c>
      <c r="B110" s="98"/>
      <c r="C110" s="99" t="s">
        <v>4</v>
      </c>
      <c r="D110" s="57">
        <f t="shared" ref="D110:F110" si="17">D109+D74</f>
        <v>470517</v>
      </c>
      <c r="E110" s="57">
        <f t="shared" si="17"/>
        <v>209162</v>
      </c>
      <c r="F110" s="57">
        <f t="shared" si="17"/>
        <v>254462</v>
      </c>
      <c r="G110" s="57">
        <v>540246</v>
      </c>
    </row>
    <row r="111" spans="1:7" s="97" customFormat="1">
      <c r="A111" s="42"/>
      <c r="B111" s="43"/>
      <c r="C111" s="100"/>
      <c r="D111" s="59"/>
      <c r="E111" s="59"/>
      <c r="F111" s="59"/>
      <c r="G111" s="59"/>
    </row>
    <row r="112" spans="1:7" s="97" customFormat="1" ht="10.199999999999999" customHeight="1">
      <c r="A112" s="42"/>
      <c r="B112" s="43"/>
      <c r="C112" s="101"/>
      <c r="D112" s="59"/>
      <c r="E112" s="59"/>
      <c r="F112" s="59"/>
      <c r="G112" s="59"/>
    </row>
    <row r="113" spans="1:7" s="1" customFormat="1" ht="27" customHeight="1">
      <c r="A113" s="42" t="s">
        <v>53</v>
      </c>
      <c r="B113" s="75">
        <v>2205</v>
      </c>
      <c r="C113" s="48" t="s">
        <v>86</v>
      </c>
      <c r="D113" s="59">
        <v>1444</v>
      </c>
      <c r="E113" s="66">
        <v>0</v>
      </c>
      <c r="F113" s="66">
        <v>0</v>
      </c>
      <c r="G113" s="91">
        <v>0</v>
      </c>
    </row>
    <row r="114" spans="1:7" s="1" customFormat="1">
      <c r="A114" s="42"/>
      <c r="B114" s="75"/>
      <c r="C114" s="48"/>
      <c r="D114" s="41"/>
      <c r="E114" s="66"/>
      <c r="F114" s="66"/>
      <c r="G114" s="91"/>
    </row>
    <row r="115" spans="1:7" s="1" customFormat="1">
      <c r="B115" s="102"/>
      <c r="C115" s="103"/>
      <c r="D115" s="59"/>
      <c r="E115" s="59"/>
      <c r="F115" s="59"/>
      <c r="G115" s="59"/>
    </row>
    <row r="116" spans="1:7" s="1" customFormat="1">
      <c r="B116" s="104"/>
      <c r="C116" s="105"/>
      <c r="D116" s="53"/>
      <c r="E116" s="58"/>
      <c r="F116" s="58"/>
      <c r="G116" s="58"/>
    </row>
    <row r="117" spans="1:7">
      <c r="D117" s="106"/>
      <c r="E117" s="106"/>
      <c r="F117" s="106"/>
    </row>
    <row r="118" spans="1:7" s="107" customFormat="1">
      <c r="A118" s="1"/>
      <c r="B118" s="9"/>
      <c r="C118" s="9"/>
      <c r="D118" s="122"/>
      <c r="E118" s="122"/>
      <c r="F118" s="122"/>
      <c r="G118" s="4"/>
    </row>
    <row r="119" spans="1:7">
      <c r="C119" s="9"/>
      <c r="E119" s="4"/>
    </row>
    <row r="120" spans="1:7">
      <c r="C120" s="9"/>
      <c r="E120" s="4"/>
    </row>
    <row r="121" spans="1:7">
      <c r="C121" s="9"/>
      <c r="E121" s="4"/>
    </row>
    <row r="122" spans="1:7">
      <c r="C122" s="9"/>
      <c r="E122" s="4"/>
    </row>
    <row r="123" spans="1:7">
      <c r="C123" s="9"/>
    </row>
    <row r="124" spans="1:7">
      <c r="C124" s="9"/>
      <c r="E124" s="4"/>
    </row>
    <row r="125" spans="1:7">
      <c r="C125" s="9"/>
      <c r="E125" s="4"/>
    </row>
    <row r="126" spans="1:7">
      <c r="C126" s="9"/>
      <c r="E126" s="4"/>
    </row>
    <row r="127" spans="1:7">
      <c r="C127" s="9"/>
      <c r="E127" s="4"/>
    </row>
    <row r="128" spans="1:7">
      <c r="C128" s="9"/>
      <c r="E128" s="4"/>
    </row>
  </sheetData>
  <autoFilter ref="A18:G113">
    <filterColumn colId="2"/>
  </autoFilter>
  <mergeCells count="2">
    <mergeCell ref="B17:C17"/>
    <mergeCell ref="E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28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dem5</vt:lpstr>
      <vt:lpstr>'dem5'!culrec</vt:lpstr>
      <vt:lpstr>'dem5'!culture</vt:lpstr>
      <vt:lpstr>'dem5'!culturerevenue</vt:lpstr>
      <vt:lpstr>'dem5'!educap</vt:lpstr>
      <vt:lpstr>'dem5'!Print_Area</vt:lpstr>
      <vt:lpstr>'dem5'!Print_Titles</vt:lpstr>
      <vt:lpstr>'dem5'!revise</vt:lpstr>
      <vt:lpstr>'dem5'!sss</vt:lpstr>
      <vt:lpstr>'dem5'!summary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2020-03-17T10:26:30Z</cp:lastPrinted>
  <dcterms:created xsi:type="dcterms:W3CDTF">2004-06-02T16:08:15Z</dcterms:created>
  <dcterms:modified xsi:type="dcterms:W3CDTF">2020-03-26T06:57:11Z</dcterms:modified>
</cp:coreProperties>
</file>