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9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'dem9'!$A$17:$G$56</definedName>
    <definedName name="_Regression_Int" localSheetId="0" hidden="1">1</definedName>
    <definedName name="da">#REF!</definedName>
    <definedName name="ee">#REF!</definedName>
    <definedName name="excise" localSheetId="0">'dem9'!$D$35:$G$35</definedName>
    <definedName name="exciserevenue" localSheetId="0">'dem9'!$D$11:$F$11</definedName>
    <definedName name="exrc" localSheetId="0">'dem9'!#REF!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'dem9'!#REF!</definedName>
    <definedName name="pension">#REF!</definedName>
    <definedName name="_xlnm.Print_Area" localSheetId="0">'dem9'!$A$1:$G$51</definedName>
    <definedName name="_xlnm.Print_Titles" localSheetId="0">'dem9'!$14:$17</definedName>
    <definedName name="rec" localSheetId="0">'dem9'!#REF!</definedName>
    <definedName name="revise" localSheetId="0">'dem9'!$D$63:$F$63</definedName>
    <definedName name="sgs" localSheetId="0">'dem9'!$D$46:$G$46</definedName>
    <definedName name="spfrd">#REF!</definedName>
    <definedName name="sss">#REF!</definedName>
    <definedName name="summary" localSheetId="0">'dem9'!$D$56:$F$56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'dem9'!$A$1:$G$50</definedName>
    <definedName name="Z_239EE218_578E_4317_BEED_14D5D7089E27_.wvu.PrintArea" localSheetId="0" hidden="1">'dem9'!$A$1:$G$48</definedName>
    <definedName name="Z_302A3EA3_AE96_11D5_A646_0050BA3D7AFD_.wvu.FilterData" localSheetId="0" hidden="1">'dem9'!$A$1:$G$50</definedName>
    <definedName name="Z_302A3EA3_AE96_11D5_A646_0050BA3D7AFD_.wvu.PrintArea" localSheetId="0" hidden="1">'dem9'!$A$1:$G$48</definedName>
    <definedName name="Z_36DBA021_0ECB_11D4_8064_004005726899_.wvu.FilterData" localSheetId="0" hidden="1">'dem9'!$C$18:$C$48</definedName>
    <definedName name="Z_36DBA021_0ECB_11D4_8064_004005726899_.wvu.PrintArea" localSheetId="0" hidden="1">'dem9'!$A$1:$G$48</definedName>
    <definedName name="Z_93EBE921_AE91_11D5_8685_004005726899_.wvu.FilterData" localSheetId="0" hidden="1">'dem9'!$C$18:$C$48</definedName>
    <definedName name="Z_93EBE921_AE91_11D5_8685_004005726899_.wvu.PrintArea" localSheetId="0" hidden="1">'dem9'!$A$1:$G$48</definedName>
    <definedName name="Z_94DA79C1_0FDE_11D5_9579_000021DAEEA2_.wvu.FilterData" localSheetId="0" hidden="1">'dem9'!$C$18:$C$48</definedName>
    <definedName name="Z_94DA79C1_0FDE_11D5_9579_000021DAEEA2_.wvu.PrintArea" localSheetId="0" hidden="1">'dem9'!$A$1:$G$48</definedName>
    <definedName name="Z_C868F8C3_16D7_11D5_A68D_81D6213F5331_.wvu.FilterData" localSheetId="0" hidden="1">'dem9'!$C$18:$C$48</definedName>
    <definedName name="Z_C868F8C3_16D7_11D5_A68D_81D6213F5331_.wvu.PrintArea" localSheetId="0" hidden="1">'dem9'!$A$1:$G$48</definedName>
    <definedName name="Z_E5DF37BD_125C_11D5_8DC4_D0F5D88B3549_.wvu.FilterData" localSheetId="0" hidden="1">'dem9'!$C$18:$C$48</definedName>
    <definedName name="Z_E5DF37BD_125C_11D5_8DC4_D0F5D88B3549_.wvu.PrintArea" localSheetId="0" hidden="1">'dem9'!$A$1:$G$48</definedName>
    <definedName name="Z_F8ADACC1_164E_11D6_B603_000021DAEEA2_.wvu.FilterData" localSheetId="0" hidden="1">'dem9'!$C$18:$C$48</definedName>
    <definedName name="Z_F8ADACC1_164E_11D6_B603_000021DAEEA2_.wvu.PrintArea" localSheetId="0" hidden="1">'dem9'!$A$1:$G$48</definedName>
  </definedNames>
  <calcPr calcId="125725"/>
</workbook>
</file>

<file path=xl/calcChain.xml><?xml version="1.0" encoding="utf-8"?>
<calcChain xmlns="http://schemas.openxmlformats.org/spreadsheetml/2006/main">
  <c r="F32" i="4"/>
  <c r="F33" s="1"/>
  <c r="F24"/>
  <c r="F27" s="1"/>
  <c r="F44"/>
  <c r="E44"/>
  <c r="E45" s="1"/>
  <c r="E46" s="1"/>
  <c r="D44"/>
  <c r="E33"/>
  <c r="D33"/>
  <c r="E27"/>
  <c r="D27"/>
  <c r="E34" l="1"/>
  <c r="E35" s="1"/>
  <c r="F34"/>
  <c r="F35" s="1"/>
  <c r="D34"/>
  <c r="D35" s="1"/>
  <c r="D45"/>
  <c r="D46" s="1"/>
  <c r="F45"/>
  <c r="F46" s="1"/>
  <c r="F47" l="1"/>
  <c r="F48" s="1"/>
  <c r="D47"/>
  <c r="D48" s="1"/>
  <c r="E47"/>
  <c r="E48" s="1"/>
  <c r="D11" l="1"/>
  <c r="F11" s="1"/>
</calcChain>
</file>

<file path=xl/sharedStrings.xml><?xml version="1.0" encoding="utf-8"?>
<sst xmlns="http://schemas.openxmlformats.org/spreadsheetml/2006/main" count="84" uniqueCount="52">
  <si>
    <t>(iii) Collection of Taxes on Commodities &amp; Services</t>
  </si>
  <si>
    <t>State Excise</t>
  </si>
  <si>
    <t>(d) Administrative Services</t>
  </si>
  <si>
    <t>Secretariat - General Services</t>
  </si>
  <si>
    <t>Capital</t>
  </si>
  <si>
    <t>-</t>
  </si>
  <si>
    <t>Major /Sub-Major/Minor/Sub/Detailed Heads</t>
  </si>
  <si>
    <t>Total</t>
  </si>
  <si>
    <t>REVENUE SECTION</t>
  </si>
  <si>
    <t>M.H.</t>
  </si>
  <si>
    <t>Direction and Administration</t>
  </si>
  <si>
    <t>Travel Expenses</t>
  </si>
  <si>
    <t>Office Expenses</t>
  </si>
  <si>
    <t>Other Charges</t>
  </si>
  <si>
    <t>State Excise Department</t>
  </si>
  <si>
    <t>09.00.01</t>
  </si>
  <si>
    <t>09.00.11</t>
  </si>
  <si>
    <t>09.00.13</t>
  </si>
  <si>
    <t>Voted</t>
  </si>
  <si>
    <t>II. Details of the estimates and the heads under which this grant will be accounted for:</t>
  </si>
  <si>
    <t>Secretariat</t>
  </si>
  <si>
    <t>Revenue</t>
  </si>
  <si>
    <t>A - General Services (b) Fiscal Services</t>
  </si>
  <si>
    <t>Salaries</t>
  </si>
  <si>
    <t>Head Office</t>
  </si>
  <si>
    <t>South &amp; West</t>
  </si>
  <si>
    <t>44.00.01</t>
  </si>
  <si>
    <t>44.00.11</t>
  </si>
  <si>
    <t>44.00.13</t>
  </si>
  <si>
    <t>44.00.50</t>
  </si>
  <si>
    <t>62.00.01</t>
  </si>
  <si>
    <t>62.00.11</t>
  </si>
  <si>
    <t>62.00.13</t>
  </si>
  <si>
    <t>(In Thousands of Rupees)</t>
  </si>
  <si>
    <t>44.00.42</t>
  </si>
  <si>
    <t>2019-20</t>
  </si>
  <si>
    <t>00.001</t>
  </si>
  <si>
    <t>00.090</t>
  </si>
  <si>
    <t>09.00.02</t>
  </si>
  <si>
    <t>Wages</t>
  </si>
  <si>
    <t>Lump sum provision for revision of Pay &amp; 
Allowances</t>
  </si>
  <si>
    <t>I.  Estimate of the amount required in the year ending 31st March, 2021 to defray the charges in respect of Excise</t>
  </si>
  <si>
    <t>2018-19</t>
  </si>
  <si>
    <t>Rec</t>
  </si>
  <si>
    <t>State Excise, 00.911- Deduct Recoveries of over payments</t>
  </si>
  <si>
    <t xml:space="preserve"> DEMAND NO. 9</t>
  </si>
  <si>
    <t>EXCISE</t>
  </si>
  <si>
    <t xml:space="preserve"> 2020-21</t>
  </si>
  <si>
    <t>Actuals</t>
  </si>
  <si>
    <t>Budget 
Estimate</t>
  </si>
  <si>
    <t>Revised 
Estimate</t>
  </si>
  <si>
    <t>09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</si>
</sst>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08">
    <xf numFmtId="0" fontId="0" fillId="0" borderId="0" xfId="0"/>
    <xf numFmtId="0" fontId="3" fillId="0" borderId="0" xfId="2" applyFont="1" applyFill="1" applyAlignment="1">
      <alignment vertical="top"/>
    </xf>
    <xf numFmtId="0" fontId="5" fillId="0" borderId="0" xfId="2" applyFont="1" applyFill="1" applyBorder="1" applyAlignment="1" applyProtection="1"/>
    <xf numFmtId="0" fontId="3" fillId="0" borderId="0" xfId="2" applyFont="1" applyFill="1"/>
    <xf numFmtId="0" fontId="5" fillId="0" borderId="0" xfId="2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right"/>
    </xf>
    <xf numFmtId="0" fontId="3" fillId="0" borderId="0" xfId="2" applyNumberFormat="1" applyFont="1" applyFill="1"/>
    <xf numFmtId="0" fontId="5" fillId="0" borderId="0" xfId="2" applyFont="1" applyFill="1" applyAlignment="1" applyProtection="1">
      <alignment horizontal="center"/>
    </xf>
    <xf numFmtId="0" fontId="5" fillId="0" borderId="0" xfId="1" applyNumberFormat="1" applyFont="1" applyFill="1" applyAlignment="1" applyProtection="1">
      <alignment horizontal="center"/>
    </xf>
    <xf numFmtId="164" fontId="5" fillId="0" borderId="0" xfId="1" applyFont="1" applyFill="1" applyAlignment="1" applyProtection="1">
      <alignment horizontal="center"/>
    </xf>
    <xf numFmtId="0" fontId="5" fillId="0" borderId="0" xfId="2" applyNumberFormat="1" applyFont="1" applyFill="1" applyAlignment="1" applyProtection="1">
      <alignment horizontal="center"/>
    </xf>
    <xf numFmtId="164" fontId="3" fillId="0" borderId="0" xfId="1" applyFont="1" applyFill="1" applyAlignment="1">
      <alignment horizontal="right"/>
    </xf>
    <xf numFmtId="0" fontId="5" fillId="0" borderId="0" xfId="2" applyNumberFormat="1" applyFont="1" applyFill="1" applyAlignment="1">
      <alignment horizontal="center"/>
    </xf>
    <xf numFmtId="164" fontId="3" fillId="0" borderId="0" xfId="1" applyFont="1" applyFill="1" applyAlignment="1" applyProtection="1">
      <alignment horizontal="left"/>
    </xf>
    <xf numFmtId="164" fontId="3" fillId="0" borderId="0" xfId="1" applyFont="1" applyFill="1" applyAlignment="1" applyProtection="1">
      <alignment horizontal="right"/>
    </xf>
    <xf numFmtId="0" fontId="3" fillId="0" borderId="0" xfId="2" applyFont="1" applyFill="1" applyAlignment="1" applyProtection="1">
      <alignment vertical="top"/>
    </xf>
    <xf numFmtId="164" fontId="3" fillId="0" borderId="0" xfId="1" applyFont="1" applyFill="1"/>
    <xf numFmtId="0" fontId="3" fillId="0" borderId="0" xfId="1" applyNumberFormat="1" applyFont="1" applyFill="1" applyBorder="1"/>
    <xf numFmtId="0" fontId="5" fillId="0" borderId="0" xfId="1" applyNumberFormat="1" applyFont="1" applyFill="1" applyBorder="1" applyAlignment="1" applyProtection="1">
      <alignment horizontal="center"/>
    </xf>
    <xf numFmtId="1" fontId="5" fillId="0" borderId="0" xfId="2" applyNumberFormat="1" applyFont="1" applyFill="1" applyBorder="1" applyAlignment="1" applyProtection="1">
      <alignment horizontal="center"/>
    </xf>
    <xf numFmtId="1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/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1" xfId="3" applyFont="1" applyFill="1" applyBorder="1" applyAlignment="1" applyProtection="1">
      <alignment horizontal="left"/>
    </xf>
    <xf numFmtId="0" fontId="3" fillId="0" borderId="1" xfId="3" applyNumberFormat="1" applyFont="1" applyFill="1" applyBorder="1" applyProtection="1"/>
    <xf numFmtId="0" fontId="4" fillId="0" borderId="1" xfId="3" applyNumberFormat="1" applyFont="1" applyFill="1" applyBorder="1" applyAlignment="1" applyProtection="1">
      <alignment horizontal="right"/>
    </xf>
    <xf numFmtId="0" fontId="3" fillId="0" borderId="0" xfId="4" applyFont="1" applyFill="1" applyProtection="1"/>
    <xf numFmtId="0" fontId="3" fillId="0" borderId="3" xfId="4" applyFont="1" applyFill="1" applyBorder="1" applyAlignment="1" applyProtection="1">
      <alignment horizontal="left" vertical="top" wrapText="1"/>
    </xf>
    <xf numFmtId="0" fontId="3" fillId="0" borderId="3" xfId="4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/>
    </xf>
    <xf numFmtId="0" fontId="3" fillId="0" borderId="3" xfId="3" applyNumberFormat="1" applyFont="1" applyFill="1" applyBorder="1" applyAlignment="1" applyProtection="1">
      <alignment horizontal="right"/>
    </xf>
    <xf numFmtId="0" fontId="3" fillId="0" borderId="3" xfId="3" applyNumberFormat="1" applyFont="1" applyFill="1" applyBorder="1" applyAlignment="1" applyProtection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right" vertical="center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4" applyFont="1" applyFill="1" applyAlignment="1" applyProtection="1">
      <alignment horizontal="right" vertical="top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right" vertical="top" wrapText="1"/>
    </xf>
    <xf numFmtId="0" fontId="3" fillId="0" borderId="1" xfId="3" applyNumberFormat="1" applyFont="1" applyFill="1" applyBorder="1" applyAlignment="1" applyProtection="1">
      <alignment horizontal="right"/>
    </xf>
    <xf numFmtId="0" fontId="3" fillId="0" borderId="1" xfId="3" applyNumberFormat="1" applyFont="1" applyFill="1" applyBorder="1" applyAlignment="1" applyProtection="1">
      <alignment vertical="center" wrapText="1"/>
    </xf>
    <xf numFmtId="0" fontId="3" fillId="0" borderId="0" xfId="2" applyNumberFormat="1" applyFont="1" applyFill="1" applyAlignment="1">
      <alignment vertical="top"/>
    </xf>
    <xf numFmtId="0" fontId="5" fillId="0" borderId="0" xfId="2" applyNumberFormat="1" applyFont="1" applyFill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Alignment="1">
      <alignment vertical="center"/>
    </xf>
    <xf numFmtId="0" fontId="3" fillId="0" borderId="0" xfId="1" applyNumberFormat="1" applyFont="1" applyFill="1" applyAlignment="1" applyProtection="1">
      <alignment horizontal="left" vertical="center"/>
    </xf>
    <xf numFmtId="0" fontId="3" fillId="0" borderId="0" xfId="2" applyNumberFormat="1" applyFont="1" applyFill="1" applyAlignment="1" applyProtection="1">
      <alignment horizontal="left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3" fillId="0" borderId="0" xfId="2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>
      <alignment horizontal="right" vertical="center"/>
    </xf>
    <xf numFmtId="0" fontId="3" fillId="0" borderId="0" xfId="2" applyNumberFormat="1" applyFont="1" applyFill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vertical="center"/>
    </xf>
    <xf numFmtId="0" fontId="3" fillId="0" borderId="0" xfId="2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2" applyNumberFormat="1" applyFont="1" applyFill="1" applyBorder="1" applyAlignment="1" applyProtection="1">
      <alignment vertical="top"/>
    </xf>
    <xf numFmtId="0" fontId="5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 applyProtection="1">
      <alignment horizontal="left" vertical="center"/>
    </xf>
    <xf numFmtId="0" fontId="3" fillId="0" borderId="0" xfId="2" applyNumberFormat="1" applyFont="1" applyFill="1" applyBorder="1" applyAlignment="1">
      <alignment vertical="top"/>
    </xf>
    <xf numFmtId="0" fontId="3" fillId="0" borderId="0" xfId="2" applyNumberFormat="1" applyFont="1" applyFill="1" applyBorder="1" applyAlignment="1">
      <alignment vertical="center"/>
    </xf>
    <xf numFmtId="0" fontId="3" fillId="0" borderId="2" xfId="2" applyNumberFormat="1" applyFont="1" applyFill="1" applyBorder="1" applyAlignment="1">
      <alignment vertical="top"/>
    </xf>
    <xf numFmtId="0" fontId="3" fillId="0" borderId="2" xfId="2" applyNumberFormat="1" applyFont="1" applyFill="1" applyBorder="1" applyAlignment="1">
      <alignment vertical="center"/>
    </xf>
    <xf numFmtId="0" fontId="5" fillId="0" borderId="2" xfId="2" applyNumberFormat="1" applyFont="1" applyFill="1" applyBorder="1" applyAlignment="1" applyProtection="1">
      <alignment horizontal="left" vertical="center"/>
    </xf>
    <xf numFmtId="1" fontId="3" fillId="0" borderId="0" xfId="1" applyNumberFormat="1" applyFont="1" applyFill="1" applyAlignment="1" applyProtection="1">
      <alignment horizontal="right" vertical="center" wrapText="1"/>
    </xf>
    <xf numFmtId="1" fontId="3" fillId="0" borderId="2" xfId="1" applyNumberFormat="1" applyFont="1" applyFill="1" applyBorder="1" applyAlignment="1" applyProtection="1">
      <alignment horizontal="right" vertical="center" wrapText="1"/>
    </xf>
    <xf numFmtId="0" fontId="3" fillId="0" borderId="3" xfId="2" applyNumberFormat="1" applyFont="1" applyFill="1" applyBorder="1" applyAlignment="1">
      <alignment vertical="top"/>
    </xf>
    <xf numFmtId="0" fontId="3" fillId="0" borderId="3" xfId="2" applyNumberFormat="1" applyFont="1" applyFill="1" applyBorder="1" applyAlignment="1">
      <alignment vertical="center"/>
    </xf>
    <xf numFmtId="0" fontId="5" fillId="0" borderId="3" xfId="2" applyNumberFormat="1" applyFont="1" applyFill="1" applyBorder="1" applyAlignment="1" applyProtection="1">
      <alignment horizontal="left" vertical="center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vertical="center" wrapText="1"/>
    </xf>
    <xf numFmtId="0" fontId="3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/>
    <xf numFmtId="0" fontId="3" fillId="0" borderId="0" xfId="2" applyFont="1" applyFill="1" applyBorder="1" applyAlignment="1" applyProtection="1">
      <alignment horizontal="left" vertical="top" wrapText="1"/>
    </xf>
    <xf numFmtId="0" fontId="6" fillId="0" borderId="0" xfId="1" applyNumberFormat="1" applyFont="1" applyFill="1" applyBorder="1" applyAlignment="1" applyProtection="1">
      <alignment horizontal="center"/>
    </xf>
    <xf numFmtId="0" fontId="7" fillId="0" borderId="0" xfId="2" applyFont="1" applyFill="1"/>
    <xf numFmtId="0" fontId="3" fillId="0" borderId="0" xfId="2" applyFont="1" applyFill="1" applyAlignment="1">
      <alignment horizontal="right"/>
    </xf>
    <xf numFmtId="0" fontId="5" fillId="0" borderId="0" xfId="2" applyNumberFormat="1" applyFont="1" applyFill="1" applyAlignment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right" vertical="center" wrapText="1"/>
    </xf>
    <xf numFmtId="1" fontId="3" fillId="0" borderId="1" xfId="1" applyNumberFormat="1" applyFont="1" applyFill="1" applyBorder="1" applyAlignment="1" applyProtection="1">
      <alignment horizontal="right" wrapText="1"/>
    </xf>
    <xf numFmtId="1" fontId="3" fillId="0" borderId="2" xfId="1" applyNumberFormat="1" applyFont="1" applyFill="1" applyBorder="1" applyAlignment="1" applyProtection="1">
      <alignment horizontal="right" wrapText="1"/>
    </xf>
    <xf numFmtId="1" fontId="3" fillId="0" borderId="0" xfId="1" applyNumberFormat="1" applyFont="1" applyFill="1" applyAlignment="1" applyProtection="1">
      <alignment horizontal="right" wrapText="1"/>
    </xf>
    <xf numFmtId="1" fontId="3" fillId="0" borderId="1" xfId="1" applyNumberFormat="1" applyFont="1" applyFill="1" applyBorder="1" applyAlignment="1" applyProtection="1">
      <alignment horizontal="right" vertical="center" wrapText="1"/>
    </xf>
    <xf numFmtId="1" fontId="3" fillId="0" borderId="0" xfId="1" applyNumberFormat="1" applyFont="1" applyFill="1" applyBorder="1" applyAlignment="1" applyProtection="1">
      <alignment horizontal="right" vertical="center" wrapText="1"/>
    </xf>
    <xf numFmtId="1" fontId="3" fillId="0" borderId="0" xfId="1" applyNumberFormat="1" applyFont="1" applyFill="1" applyAlignment="1">
      <alignment vertical="center"/>
    </xf>
    <xf numFmtId="1" fontId="3" fillId="0" borderId="0" xfId="2" applyNumberFormat="1" applyFont="1" applyFill="1" applyAlignment="1">
      <alignment vertical="center"/>
    </xf>
    <xf numFmtId="1" fontId="3" fillId="0" borderId="0" xfId="1" applyNumberFormat="1" applyFont="1" applyFill="1" applyAlignment="1">
      <alignment horizontal="center" vertical="center"/>
    </xf>
    <xf numFmtId="1" fontId="3" fillId="0" borderId="0" xfId="1" applyNumberFormat="1" applyFont="1" applyFill="1" applyBorder="1" applyAlignment="1" applyProtection="1">
      <alignment horizontal="right" wrapText="1"/>
    </xf>
    <xf numFmtId="1" fontId="3" fillId="0" borderId="0" xfId="1" applyNumberFormat="1" applyFont="1" applyFill="1" applyBorder="1" applyAlignment="1" applyProtection="1">
      <alignment horizontal="center" vertical="center"/>
    </xf>
    <xf numFmtId="1" fontId="3" fillId="0" borderId="0" xfId="2" applyNumberFormat="1" applyFont="1" applyFill="1" applyBorder="1" applyAlignment="1" applyProtection="1">
      <alignment horizontal="right" vertic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right" vertical="center"/>
    </xf>
    <xf numFmtId="164" fontId="3" fillId="0" borderId="0" xfId="1" applyFont="1" applyFill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right"/>
    </xf>
    <xf numFmtId="49" fontId="5" fillId="0" borderId="0" xfId="2" applyNumberFormat="1" applyFont="1" applyFill="1" applyAlignment="1">
      <alignment horizontal="right" vertical="center"/>
    </xf>
    <xf numFmtId="49" fontId="3" fillId="0" borderId="0" xfId="2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horizontal="center"/>
    </xf>
    <xf numFmtId="0" fontId="3" fillId="0" borderId="0" xfId="2" applyNumberFormat="1" applyFont="1" applyFill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top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Protection="1"/>
    <xf numFmtId="1" fontId="3" fillId="0" borderId="0" xfId="1" applyNumberFormat="1" applyFont="1" applyFill="1" applyProtection="1"/>
  </cellXfs>
  <cellStyles count="5">
    <cellStyle name="Comma" xfId="1" builtinId="3"/>
    <cellStyle name="Normal" xfId="0" builtinId="0"/>
    <cellStyle name="Normal_budget for 03-04" xfId="2"/>
    <cellStyle name="Normal_BUDGET-2000" xfId="3"/>
    <cellStyle name="Normal_budgetDocNIC02-0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711</xdr:colOff>
      <xdr:row>19</xdr:row>
      <xdr:rowOff>64546</xdr:rowOff>
    </xdr:from>
    <xdr:to>
      <xdr:col>8</xdr:col>
      <xdr:colOff>506618</xdr:colOff>
      <xdr:row>23</xdr:row>
      <xdr:rowOff>35971</xdr:rowOff>
    </xdr:to>
    <xdr:sp macro="" textlink="">
      <xdr:nvSpPr>
        <xdr:cNvPr id="1079" name="Text Box 2" hidden="1"/>
        <xdr:cNvSpPr txBox="1">
          <a:spLocks noChangeArrowheads="1"/>
        </xdr:cNvSpPr>
      </xdr:nvSpPr>
      <xdr:spPr bwMode="auto">
        <a:xfrm>
          <a:off x="6210300" y="3219450"/>
          <a:ext cx="13335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277793</xdr:colOff>
      <xdr:row>17</xdr:row>
      <xdr:rowOff>115756</xdr:rowOff>
    </xdr:from>
    <xdr:to>
      <xdr:col>9</xdr:col>
      <xdr:colOff>644675</xdr:colOff>
      <xdr:row>21</xdr:row>
      <xdr:rowOff>17929</xdr:rowOff>
    </xdr:to>
    <xdr:sp macro="" textlink="">
      <xdr:nvSpPr>
        <xdr:cNvPr id="1080" name="Text Box 5" hidden="1"/>
        <xdr:cNvSpPr txBox="1">
          <a:spLocks noChangeArrowheads="1"/>
        </xdr:cNvSpPr>
      </xdr:nvSpPr>
      <xdr:spPr bwMode="auto">
        <a:xfrm>
          <a:off x="7334250" y="2905125"/>
          <a:ext cx="1190625" cy="638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7" transitionEvaluation="1" codeName="Sheet16">
    <tabColor rgb="FFFF0000"/>
  </sheetPr>
  <dimension ref="A1:G71"/>
  <sheetViews>
    <sheetView tabSelected="1" view="pageBreakPreview" topLeftCell="A37" zoomScaleNormal="130" zoomScaleSheetLayoutView="100" workbookViewId="0">
      <selection activeCell="B53" sqref="B53:G66"/>
    </sheetView>
  </sheetViews>
  <sheetFormatPr defaultColWidth="12.44140625" defaultRowHeight="13.2"/>
  <cols>
    <col min="1" max="1" width="5.6640625" style="1" customWidth="1"/>
    <col min="2" max="2" width="8.33203125" style="3" customWidth="1"/>
    <col min="3" max="3" width="32.6640625" style="3" customWidth="1"/>
    <col min="4" max="5" width="11.33203125" style="18" customWidth="1"/>
    <col min="6" max="6" width="11.33203125" style="23" customWidth="1"/>
    <col min="7" max="7" width="11.33203125" style="8" customWidth="1"/>
    <col min="8" max="16384" width="12.44140625" style="3"/>
  </cols>
  <sheetData>
    <row r="1" spans="1:7">
      <c r="B1" s="2"/>
      <c r="C1" s="2"/>
      <c r="D1" s="80" t="s">
        <v>45</v>
      </c>
      <c r="E1" s="2"/>
      <c r="F1" s="2"/>
      <c r="G1" s="2"/>
    </row>
    <row r="2" spans="1:7">
      <c r="B2" s="2"/>
      <c r="C2" s="2"/>
      <c r="D2" s="4" t="s">
        <v>46</v>
      </c>
      <c r="E2" s="2"/>
      <c r="F2" s="2"/>
      <c r="G2" s="2"/>
    </row>
    <row r="3" spans="1:7">
      <c r="A3" s="4"/>
      <c r="B3" s="4"/>
      <c r="C3" s="4"/>
      <c r="D3" s="5"/>
      <c r="E3" s="4"/>
      <c r="F3" s="5"/>
      <c r="G3" s="5"/>
    </row>
    <row r="4" spans="1:7" ht="14.4" customHeight="1">
      <c r="B4" s="6"/>
      <c r="C4" s="7" t="s">
        <v>22</v>
      </c>
      <c r="D4" s="8"/>
      <c r="E4" s="9"/>
      <c r="F4" s="10"/>
      <c r="G4" s="12"/>
    </row>
    <row r="5" spans="1:7" ht="14.4" customHeight="1">
      <c r="C5" s="13" t="s">
        <v>0</v>
      </c>
      <c r="D5" s="79">
        <v>2039</v>
      </c>
      <c r="E5" s="15" t="s">
        <v>1</v>
      </c>
      <c r="F5" s="10"/>
      <c r="G5" s="12"/>
    </row>
    <row r="6" spans="1:7" ht="14.4" customHeight="1">
      <c r="C6" s="16" t="s">
        <v>2</v>
      </c>
      <c r="D6" s="14">
        <v>2052</v>
      </c>
      <c r="E6" s="15" t="s">
        <v>3</v>
      </c>
      <c r="F6" s="10"/>
      <c r="G6" s="12"/>
    </row>
    <row r="7" spans="1:7" ht="10.95" customHeight="1">
      <c r="C7" s="16"/>
      <c r="D7" s="14"/>
      <c r="E7" s="15"/>
      <c r="F7" s="10"/>
      <c r="G7" s="12"/>
    </row>
    <row r="8" spans="1:7" ht="14.4" customHeight="1">
      <c r="A8" s="17" t="s">
        <v>41</v>
      </c>
      <c r="C8" s="18"/>
      <c r="D8" s="8"/>
      <c r="E8" s="11"/>
      <c r="F8" s="10"/>
      <c r="G8" s="12"/>
    </row>
    <row r="9" spans="1:7">
      <c r="A9" s="17"/>
      <c r="C9" s="18"/>
      <c r="D9" s="8"/>
      <c r="E9" s="11"/>
      <c r="F9" s="10"/>
      <c r="G9" s="12"/>
    </row>
    <row r="10" spans="1:7" ht="14.4" customHeight="1">
      <c r="C10" s="19"/>
      <c r="D10" s="5" t="s">
        <v>21</v>
      </c>
      <c r="E10" s="20" t="s">
        <v>4</v>
      </c>
      <c r="F10" s="5" t="s">
        <v>7</v>
      </c>
    </row>
    <row r="11" spans="1:7" ht="14.4" customHeight="1">
      <c r="C11" s="97" t="s">
        <v>18</v>
      </c>
      <c r="D11" s="21">
        <f>G48</f>
        <v>115328</v>
      </c>
      <c r="E11" s="22" t="s">
        <v>5</v>
      </c>
      <c r="F11" s="21">
        <f>E11+D11</f>
        <v>115328</v>
      </c>
    </row>
    <row r="12" spans="1:7" ht="14.4" customHeight="1">
      <c r="C12" s="20"/>
      <c r="D12" s="21"/>
      <c r="E12" s="22"/>
      <c r="F12" s="21"/>
    </row>
    <row r="13" spans="1:7" ht="14.4" customHeight="1">
      <c r="A13" s="17" t="s">
        <v>19</v>
      </c>
      <c r="D13" s="23"/>
      <c r="E13" s="23"/>
    </row>
    <row r="14" spans="1:7" s="29" customFormat="1" ht="13.5" customHeight="1">
      <c r="A14" s="24"/>
      <c r="B14" s="25"/>
      <c r="C14" s="26"/>
      <c r="D14" s="27"/>
      <c r="E14" s="27"/>
      <c r="F14" s="27"/>
      <c r="G14" s="28" t="s">
        <v>33</v>
      </c>
    </row>
    <row r="15" spans="1:7" s="29" customFormat="1" ht="26.4" customHeight="1">
      <c r="A15" s="30"/>
      <c r="B15" s="31"/>
      <c r="C15" s="32"/>
      <c r="D15" s="33" t="s">
        <v>48</v>
      </c>
      <c r="E15" s="34" t="s">
        <v>49</v>
      </c>
      <c r="F15" s="34" t="s">
        <v>50</v>
      </c>
      <c r="G15" s="34" t="s">
        <v>49</v>
      </c>
    </row>
    <row r="16" spans="1:7" s="29" customFormat="1">
      <c r="A16" s="24"/>
      <c r="B16" s="101" t="s">
        <v>6</v>
      </c>
      <c r="C16" s="101"/>
      <c r="D16" s="35" t="s">
        <v>42</v>
      </c>
      <c r="E16" s="35" t="s">
        <v>35</v>
      </c>
      <c r="F16" s="36" t="s">
        <v>35</v>
      </c>
      <c r="G16" s="37" t="s">
        <v>47</v>
      </c>
    </row>
    <row r="17" spans="1:7" s="29" customFormat="1" ht="4.8" customHeight="1">
      <c r="A17" s="38"/>
      <c r="B17" s="39"/>
      <c r="C17" s="26"/>
      <c r="D17" s="40"/>
      <c r="E17" s="40"/>
      <c r="F17" s="40"/>
      <c r="G17" s="41"/>
    </row>
    <row r="18" spans="1:7" s="8" customFormat="1" ht="14.4" customHeight="1">
      <c r="A18" s="42"/>
      <c r="C18" s="43" t="s">
        <v>8</v>
      </c>
      <c r="D18" s="44"/>
      <c r="E18" s="44"/>
      <c r="F18" s="44"/>
      <c r="G18" s="45"/>
    </row>
    <row r="19" spans="1:7" s="8" customFormat="1" ht="14.4" customHeight="1">
      <c r="A19" s="42" t="s">
        <v>9</v>
      </c>
      <c r="B19" s="46">
        <v>2039</v>
      </c>
      <c r="C19" s="43" t="s">
        <v>1</v>
      </c>
      <c r="D19" s="47"/>
      <c r="E19" s="49"/>
      <c r="F19" s="49"/>
      <c r="G19" s="50"/>
    </row>
    <row r="20" spans="1:7" s="8" customFormat="1" ht="14.4" customHeight="1">
      <c r="A20" s="42"/>
      <c r="B20" s="98" t="s">
        <v>36</v>
      </c>
      <c r="C20" s="43" t="s">
        <v>10</v>
      </c>
      <c r="D20" s="51"/>
      <c r="E20" s="53"/>
      <c r="F20" s="53"/>
      <c r="G20" s="52"/>
    </row>
    <row r="21" spans="1:7" s="8" customFormat="1" ht="14.4" customHeight="1">
      <c r="A21" s="42"/>
      <c r="B21" s="52">
        <v>44</v>
      </c>
      <c r="C21" s="48" t="s">
        <v>24</v>
      </c>
      <c r="D21" s="54"/>
      <c r="E21" s="53"/>
      <c r="F21" s="53"/>
      <c r="G21" s="52"/>
    </row>
    <row r="22" spans="1:7" s="8" customFormat="1" ht="14.4" customHeight="1">
      <c r="A22" s="42"/>
      <c r="B22" s="102" t="s">
        <v>26</v>
      </c>
      <c r="C22" s="48" t="s">
        <v>23</v>
      </c>
      <c r="D22" s="84">
        <v>45916</v>
      </c>
      <c r="E22" s="84">
        <v>44484</v>
      </c>
      <c r="F22" s="84">
        <v>44484</v>
      </c>
      <c r="G22" s="65">
        <v>44406</v>
      </c>
    </row>
    <row r="23" spans="1:7" s="8" customFormat="1" ht="14.4" customHeight="1">
      <c r="A23" s="42"/>
      <c r="B23" s="102" t="s">
        <v>27</v>
      </c>
      <c r="C23" s="48" t="s">
        <v>11</v>
      </c>
      <c r="D23" s="84">
        <v>850</v>
      </c>
      <c r="E23" s="84">
        <v>675</v>
      </c>
      <c r="F23" s="84">
        <v>675</v>
      </c>
      <c r="G23" s="65">
        <v>743</v>
      </c>
    </row>
    <row r="24" spans="1:7" s="8" customFormat="1" ht="14.4" customHeight="1">
      <c r="A24" s="42"/>
      <c r="B24" s="103" t="s">
        <v>28</v>
      </c>
      <c r="C24" s="55" t="s">
        <v>12</v>
      </c>
      <c r="D24" s="84">
        <v>6400</v>
      </c>
      <c r="E24" s="84">
        <v>3375</v>
      </c>
      <c r="F24" s="84">
        <f>5600+E24</f>
        <v>8975</v>
      </c>
      <c r="G24" s="65">
        <v>8721</v>
      </c>
    </row>
    <row r="25" spans="1:7" s="8" customFormat="1" ht="26.4" customHeight="1">
      <c r="A25" s="42"/>
      <c r="B25" s="104" t="s">
        <v>34</v>
      </c>
      <c r="C25" s="96" t="s">
        <v>40</v>
      </c>
      <c r="D25" s="95">
        <v>0</v>
      </c>
      <c r="E25" s="84">
        <v>14613</v>
      </c>
      <c r="F25" s="84">
        <v>14613</v>
      </c>
      <c r="G25" s="95">
        <v>0</v>
      </c>
    </row>
    <row r="26" spans="1:7" s="8" customFormat="1" ht="14.4" customHeight="1">
      <c r="A26" s="42"/>
      <c r="B26" s="102" t="s">
        <v>29</v>
      </c>
      <c r="C26" s="48" t="s">
        <v>13</v>
      </c>
      <c r="D26" s="82">
        <v>1350</v>
      </c>
      <c r="E26" s="82">
        <v>1013</v>
      </c>
      <c r="F26" s="82">
        <v>1013</v>
      </c>
      <c r="G26" s="85">
        <v>1114</v>
      </c>
    </row>
    <row r="27" spans="1:7" s="8" customFormat="1" ht="14.4" customHeight="1">
      <c r="A27" s="42" t="s">
        <v>7</v>
      </c>
      <c r="B27" s="52">
        <v>44</v>
      </c>
      <c r="C27" s="48" t="s">
        <v>24</v>
      </c>
      <c r="D27" s="82">
        <f t="shared" ref="D27:F27" si="0">SUM(D22:D26)</f>
        <v>54516</v>
      </c>
      <c r="E27" s="82">
        <f t="shared" si="0"/>
        <v>64160</v>
      </c>
      <c r="F27" s="82">
        <f t="shared" si="0"/>
        <v>69760</v>
      </c>
      <c r="G27" s="82">
        <v>54984</v>
      </c>
    </row>
    <row r="28" spans="1:7" s="8" customFormat="1">
      <c r="A28" s="42"/>
      <c r="B28" s="52"/>
      <c r="C28" s="48"/>
      <c r="D28" s="86"/>
      <c r="E28" s="86"/>
      <c r="F28" s="86"/>
      <c r="G28" s="86"/>
    </row>
    <row r="29" spans="1:7" s="8" customFormat="1" ht="14.4" customHeight="1">
      <c r="A29" s="42"/>
      <c r="B29" s="52">
        <v>62</v>
      </c>
      <c r="C29" s="48" t="s">
        <v>25</v>
      </c>
      <c r="D29" s="87"/>
      <c r="E29" s="89"/>
      <c r="F29" s="89"/>
      <c r="G29" s="88"/>
    </row>
    <row r="30" spans="1:7" s="8" customFormat="1" ht="14.4" customHeight="1">
      <c r="A30" s="42"/>
      <c r="B30" s="102" t="s">
        <v>30</v>
      </c>
      <c r="C30" s="48" t="s">
        <v>23</v>
      </c>
      <c r="D30" s="84">
        <v>26023</v>
      </c>
      <c r="E30" s="84">
        <v>29272</v>
      </c>
      <c r="F30" s="84">
        <v>29272</v>
      </c>
      <c r="G30" s="65">
        <v>28241</v>
      </c>
    </row>
    <row r="31" spans="1:7" s="8" customFormat="1" ht="14.4" customHeight="1">
      <c r="A31" s="42"/>
      <c r="B31" s="102" t="s">
        <v>31</v>
      </c>
      <c r="C31" s="48" t="s">
        <v>11</v>
      </c>
      <c r="D31" s="84">
        <v>600</v>
      </c>
      <c r="E31" s="84">
        <v>450</v>
      </c>
      <c r="F31" s="84">
        <v>450</v>
      </c>
      <c r="G31" s="65">
        <v>495</v>
      </c>
    </row>
    <row r="32" spans="1:7" s="8" customFormat="1" ht="14.4" customHeight="1">
      <c r="A32" s="42"/>
      <c r="B32" s="103" t="s">
        <v>32</v>
      </c>
      <c r="C32" s="55" t="s">
        <v>12</v>
      </c>
      <c r="D32" s="84">
        <v>900</v>
      </c>
      <c r="E32" s="84">
        <v>327</v>
      </c>
      <c r="F32" s="84">
        <f>200+E32</f>
        <v>527</v>
      </c>
      <c r="G32" s="65">
        <v>360</v>
      </c>
    </row>
    <row r="33" spans="1:7" s="8" customFormat="1" ht="14.4" customHeight="1">
      <c r="A33" s="42" t="s">
        <v>7</v>
      </c>
      <c r="B33" s="52">
        <v>62</v>
      </c>
      <c r="C33" s="48" t="s">
        <v>25</v>
      </c>
      <c r="D33" s="83">
        <f t="shared" ref="D33:F33" si="1">SUM(D30:D32)</f>
        <v>27523</v>
      </c>
      <c r="E33" s="83">
        <f t="shared" si="1"/>
        <v>30049</v>
      </c>
      <c r="F33" s="83">
        <f t="shared" si="1"/>
        <v>30249</v>
      </c>
      <c r="G33" s="83">
        <v>29096</v>
      </c>
    </row>
    <row r="34" spans="1:7" s="8" customFormat="1" ht="14.4" customHeight="1">
      <c r="A34" s="42" t="s">
        <v>7</v>
      </c>
      <c r="B34" s="98" t="s">
        <v>36</v>
      </c>
      <c r="C34" s="43" t="s">
        <v>10</v>
      </c>
      <c r="D34" s="83">
        <f t="shared" ref="D34:F34" si="2">D27+D33</f>
        <v>82039</v>
      </c>
      <c r="E34" s="83">
        <f t="shared" si="2"/>
        <v>94209</v>
      </c>
      <c r="F34" s="83">
        <f t="shared" si="2"/>
        <v>100009</v>
      </c>
      <c r="G34" s="83">
        <v>84080</v>
      </c>
    </row>
    <row r="35" spans="1:7" s="8" customFormat="1" ht="14.4" customHeight="1">
      <c r="A35" s="57" t="s">
        <v>7</v>
      </c>
      <c r="B35" s="58">
        <v>2039</v>
      </c>
      <c r="C35" s="59" t="s">
        <v>1</v>
      </c>
      <c r="D35" s="83">
        <f t="shared" ref="D35:F35" si="3">D34</f>
        <v>82039</v>
      </c>
      <c r="E35" s="83">
        <f t="shared" si="3"/>
        <v>94209</v>
      </c>
      <c r="F35" s="83">
        <f t="shared" si="3"/>
        <v>100009</v>
      </c>
      <c r="G35" s="83">
        <v>84080</v>
      </c>
    </row>
    <row r="36" spans="1:7" s="8" customFormat="1">
      <c r="A36" s="57"/>
      <c r="B36" s="58"/>
      <c r="C36" s="59"/>
      <c r="D36" s="90"/>
      <c r="E36" s="90"/>
      <c r="F36" s="90"/>
      <c r="G36" s="90"/>
    </row>
    <row r="37" spans="1:7" s="8" customFormat="1" ht="14.4" customHeight="1">
      <c r="A37" s="60" t="s">
        <v>9</v>
      </c>
      <c r="B37" s="58">
        <v>2052</v>
      </c>
      <c r="C37" s="59" t="s">
        <v>3</v>
      </c>
      <c r="D37" s="91"/>
      <c r="E37" s="91"/>
      <c r="F37" s="91"/>
      <c r="G37" s="92"/>
    </row>
    <row r="38" spans="1:7" s="8" customFormat="1" ht="14.4" customHeight="1">
      <c r="A38" s="42"/>
      <c r="B38" s="98" t="s">
        <v>37</v>
      </c>
      <c r="C38" s="43" t="s">
        <v>20</v>
      </c>
      <c r="D38" s="91"/>
      <c r="E38" s="91"/>
      <c r="F38" s="91"/>
      <c r="G38" s="92"/>
    </row>
    <row r="39" spans="1:7" s="8" customFormat="1" ht="14.4" customHeight="1">
      <c r="A39" s="60"/>
      <c r="B39" s="99" t="s">
        <v>51</v>
      </c>
      <c r="C39" s="55" t="s">
        <v>14</v>
      </c>
      <c r="D39" s="93"/>
      <c r="E39" s="93"/>
      <c r="F39" s="93"/>
      <c r="G39" s="94"/>
    </row>
    <row r="40" spans="1:7" s="8" customFormat="1" ht="14.4" customHeight="1">
      <c r="A40" s="60"/>
      <c r="B40" s="103" t="s">
        <v>15</v>
      </c>
      <c r="C40" s="55" t="s">
        <v>23</v>
      </c>
      <c r="D40" s="90">
        <v>15012</v>
      </c>
      <c r="E40" s="90">
        <v>27872</v>
      </c>
      <c r="F40" s="90">
        <v>27872</v>
      </c>
      <c r="G40" s="86">
        <v>27103</v>
      </c>
    </row>
    <row r="41" spans="1:7" s="8" customFormat="1" ht="14.4" customHeight="1">
      <c r="A41" s="60"/>
      <c r="B41" s="103" t="s">
        <v>38</v>
      </c>
      <c r="C41" s="55" t="s">
        <v>39</v>
      </c>
      <c r="D41" s="105">
        <v>0</v>
      </c>
      <c r="E41" s="90">
        <v>3540</v>
      </c>
      <c r="F41" s="90">
        <v>3540</v>
      </c>
      <c r="G41" s="86">
        <v>3737</v>
      </c>
    </row>
    <row r="42" spans="1:7" s="8" customFormat="1" ht="15.6" customHeight="1">
      <c r="A42" s="42"/>
      <c r="B42" s="102" t="s">
        <v>16</v>
      </c>
      <c r="C42" s="48" t="s">
        <v>11</v>
      </c>
      <c r="D42" s="84">
        <v>160</v>
      </c>
      <c r="E42" s="84">
        <v>120</v>
      </c>
      <c r="F42" s="84">
        <v>120</v>
      </c>
      <c r="G42" s="86">
        <v>132</v>
      </c>
    </row>
    <row r="43" spans="1:7" s="8" customFormat="1" ht="15.6" customHeight="1">
      <c r="A43" s="42"/>
      <c r="B43" s="102" t="s">
        <v>17</v>
      </c>
      <c r="C43" s="48" t="s">
        <v>12</v>
      </c>
      <c r="D43" s="84">
        <v>1500</v>
      </c>
      <c r="E43" s="84">
        <v>251</v>
      </c>
      <c r="F43" s="84">
        <v>251</v>
      </c>
      <c r="G43" s="86">
        <v>276</v>
      </c>
    </row>
    <row r="44" spans="1:7" s="8" customFormat="1" ht="15.6" customHeight="1">
      <c r="A44" s="42" t="s">
        <v>7</v>
      </c>
      <c r="B44" s="99" t="s">
        <v>51</v>
      </c>
      <c r="C44" s="55" t="s">
        <v>14</v>
      </c>
      <c r="D44" s="83">
        <f t="shared" ref="D44:F44" si="4">SUM(D40:D43)</f>
        <v>16672</v>
      </c>
      <c r="E44" s="83">
        <f t="shared" si="4"/>
        <v>31783</v>
      </c>
      <c r="F44" s="83">
        <f t="shared" si="4"/>
        <v>31783</v>
      </c>
      <c r="G44" s="83">
        <v>31248</v>
      </c>
    </row>
    <row r="45" spans="1:7" s="8" customFormat="1" ht="15.6" customHeight="1">
      <c r="A45" s="42" t="s">
        <v>7</v>
      </c>
      <c r="B45" s="98" t="s">
        <v>37</v>
      </c>
      <c r="C45" s="43" t="s">
        <v>20</v>
      </c>
      <c r="D45" s="83">
        <f t="shared" ref="D45:F45" si="5">D44</f>
        <v>16672</v>
      </c>
      <c r="E45" s="83">
        <f t="shared" si="5"/>
        <v>31783</v>
      </c>
      <c r="F45" s="83">
        <f t="shared" si="5"/>
        <v>31783</v>
      </c>
      <c r="G45" s="66">
        <v>31248</v>
      </c>
    </row>
    <row r="46" spans="1:7" s="8" customFormat="1" ht="15.6" customHeight="1">
      <c r="A46" s="42" t="s">
        <v>7</v>
      </c>
      <c r="B46" s="46">
        <v>2052</v>
      </c>
      <c r="C46" s="43" t="s">
        <v>3</v>
      </c>
      <c r="D46" s="66">
        <f t="shared" ref="D46:F46" si="6">D45</f>
        <v>16672</v>
      </c>
      <c r="E46" s="66">
        <f t="shared" si="6"/>
        <v>31783</v>
      </c>
      <c r="F46" s="66">
        <f t="shared" si="6"/>
        <v>31783</v>
      </c>
      <c r="G46" s="66">
        <v>31248</v>
      </c>
    </row>
    <row r="47" spans="1:7" s="8" customFormat="1" ht="15.6" customHeight="1">
      <c r="A47" s="62" t="s">
        <v>7</v>
      </c>
      <c r="B47" s="63"/>
      <c r="C47" s="64" t="s">
        <v>8</v>
      </c>
      <c r="D47" s="84">
        <f t="shared" ref="D47:F47" si="7">D46+D35</f>
        <v>98711</v>
      </c>
      <c r="E47" s="84">
        <f t="shared" si="7"/>
        <v>125992</v>
      </c>
      <c r="F47" s="84">
        <f t="shared" si="7"/>
        <v>131792</v>
      </c>
      <c r="G47" s="65">
        <v>115328</v>
      </c>
    </row>
    <row r="48" spans="1:7" s="8" customFormat="1" ht="15.6" customHeight="1">
      <c r="A48" s="62" t="s">
        <v>7</v>
      </c>
      <c r="B48" s="63"/>
      <c r="C48" s="64" t="s">
        <v>18</v>
      </c>
      <c r="D48" s="83">
        <f t="shared" ref="D48:F48" si="8">+D47</f>
        <v>98711</v>
      </c>
      <c r="E48" s="83">
        <f t="shared" si="8"/>
        <v>125992</v>
      </c>
      <c r="F48" s="83">
        <f t="shared" si="8"/>
        <v>131792</v>
      </c>
      <c r="G48" s="66">
        <v>115328</v>
      </c>
    </row>
    <row r="49" spans="1:7" s="8" customFormat="1" ht="15.6" customHeight="1">
      <c r="A49" s="67"/>
      <c r="B49" s="68"/>
      <c r="C49" s="69"/>
      <c r="D49" s="70"/>
      <c r="E49" s="70"/>
      <c r="F49" s="70"/>
      <c r="G49" s="71"/>
    </row>
    <row r="50" spans="1:7" s="8" customFormat="1">
      <c r="A50" s="60" t="s">
        <v>43</v>
      </c>
      <c r="B50" s="61">
        <v>2039</v>
      </c>
      <c r="C50" s="100" t="s">
        <v>44</v>
      </c>
      <c r="D50" s="56">
        <v>192</v>
      </c>
      <c r="E50" s="81">
        <v>0</v>
      </c>
      <c r="F50" s="81">
        <v>0</v>
      </c>
      <c r="G50" s="81">
        <v>0</v>
      </c>
    </row>
    <row r="51" spans="1:7" s="8" customFormat="1" ht="18.600000000000001" customHeight="1">
      <c r="A51" s="60"/>
      <c r="B51" s="72"/>
      <c r="C51" s="100"/>
      <c r="D51" s="19"/>
      <c r="E51" s="19"/>
      <c r="F51" s="19"/>
      <c r="G51" s="72"/>
    </row>
    <row r="52" spans="1:7" ht="18.600000000000001" customHeight="1">
      <c r="A52" s="73"/>
      <c r="B52" s="74"/>
      <c r="C52" s="75"/>
      <c r="D52" s="19"/>
      <c r="E52" s="19"/>
      <c r="F52" s="19"/>
      <c r="G52" s="72"/>
    </row>
    <row r="53" spans="1:7" ht="18.600000000000001" customHeight="1">
      <c r="A53" s="73"/>
      <c r="B53" s="74"/>
      <c r="C53" s="75"/>
      <c r="D53" s="19"/>
      <c r="E53" s="19"/>
      <c r="F53" s="19"/>
      <c r="G53" s="72"/>
    </row>
    <row r="54" spans="1:7" ht="18.600000000000001" customHeight="1">
      <c r="A54" s="73"/>
      <c r="B54" s="74"/>
      <c r="C54" s="75"/>
      <c r="D54" s="19"/>
      <c r="E54" s="19"/>
      <c r="F54" s="19"/>
      <c r="G54" s="72"/>
    </row>
    <row r="55" spans="1:7">
      <c r="D55" s="20"/>
      <c r="E55" s="76"/>
      <c r="F55" s="20"/>
    </row>
    <row r="56" spans="1:7" s="77" customFormat="1">
      <c r="A56" s="1"/>
      <c r="B56" s="3"/>
      <c r="C56" s="78"/>
      <c r="D56" s="106"/>
      <c r="E56" s="107"/>
      <c r="F56" s="107"/>
      <c r="G56" s="8"/>
    </row>
    <row r="57" spans="1:7">
      <c r="C57" s="78"/>
      <c r="D57" s="23"/>
      <c r="E57" s="23"/>
    </row>
    <row r="58" spans="1:7">
      <c r="C58" s="78"/>
      <c r="D58" s="23"/>
      <c r="E58" s="23"/>
    </row>
    <row r="59" spans="1:7">
      <c r="C59" s="78"/>
      <c r="D59" s="23"/>
      <c r="E59" s="23"/>
    </row>
    <row r="60" spans="1:7">
      <c r="C60" s="78"/>
      <c r="D60" s="23"/>
      <c r="E60" s="23"/>
    </row>
    <row r="61" spans="1:7">
      <c r="C61" s="78"/>
      <c r="D61" s="23"/>
      <c r="E61" s="23"/>
    </row>
    <row r="62" spans="1:7">
      <c r="C62" s="78"/>
      <c r="D62" s="23"/>
      <c r="E62" s="23"/>
    </row>
    <row r="63" spans="1:7">
      <c r="C63" s="78"/>
      <c r="D63" s="23"/>
      <c r="E63" s="23"/>
    </row>
    <row r="64" spans="1:7">
      <c r="D64" s="23"/>
      <c r="E64" s="23"/>
    </row>
    <row r="65" spans="4:5">
      <c r="D65" s="23"/>
      <c r="E65" s="23"/>
    </row>
    <row r="66" spans="4:5">
      <c r="D66" s="23"/>
      <c r="E66" s="23"/>
    </row>
    <row r="67" spans="4:5">
      <c r="D67" s="23"/>
      <c r="E67" s="23"/>
    </row>
    <row r="68" spans="4:5">
      <c r="D68" s="23"/>
      <c r="E68" s="23"/>
    </row>
    <row r="69" spans="4:5">
      <c r="D69" s="23"/>
      <c r="E69" s="23"/>
    </row>
    <row r="70" spans="4:5">
      <c r="D70" s="23"/>
      <c r="E70" s="23"/>
    </row>
    <row r="71" spans="4:5">
      <c r="D71" s="23"/>
      <c r="E71" s="23"/>
    </row>
  </sheetData>
  <autoFilter ref="A17:G56"/>
  <mergeCells count="2">
    <mergeCell ref="C50:C51"/>
    <mergeCell ref="B16:C16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48" orientation="portrait" blackAndWhite="1" useFirstPageNumber="1" r:id="rId1"/>
  <headerFooter alignWithMargins="0">
    <oddHeader xml:space="preserve">&amp;C   </oddHeader>
    <oddFooter>&amp;C&amp;"Times New Roman,Bold"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dem9</vt:lpstr>
      <vt:lpstr>'dem9'!excise</vt:lpstr>
      <vt:lpstr>'dem9'!exciserevenue</vt:lpstr>
      <vt:lpstr>'dem9'!Print_Area</vt:lpstr>
      <vt:lpstr>'dem9'!Print_Titles</vt:lpstr>
      <vt:lpstr>'dem9'!revise</vt:lpstr>
      <vt:lpstr>'dem9'!sgs</vt:lpstr>
      <vt:lpstr>'dem9'!summary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2020-03-16T06:31:45Z</cp:lastPrinted>
  <dcterms:created xsi:type="dcterms:W3CDTF">2004-06-02T16:13:21Z</dcterms:created>
  <dcterms:modified xsi:type="dcterms:W3CDTF">2020-03-26T07:01:10Z</dcterms:modified>
</cp:coreProperties>
</file>