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0" yWindow="0" windowWidth="15600" windowHeight="11010"/>
  </bookViews>
  <sheets>
    <sheet name="dem18" sheetId="4" r:id="rId1"/>
  </sheets>
  <definedNames>
    <definedName name="__123Graph_D" hidden="1">#REF!</definedName>
    <definedName name="_xlnm._FilterDatabase" localSheetId="0" hidden="1">'dem18'!$A$16:$G$121</definedName>
    <definedName name="_Regression_Int" localSheetId="0" hidden="1">1</definedName>
    <definedName name="cote" localSheetId="0">'dem18'!#REF!</definedName>
    <definedName name="fwlrec">#REF!</definedName>
    <definedName name="housing">#REF!</definedName>
    <definedName name="housingcap">#REF!</definedName>
    <definedName name="i" localSheetId="0">'dem18'!$D$97:$G$97</definedName>
    <definedName name="itcap" localSheetId="0">'dem18'!#REF!</definedName>
    <definedName name="ncrec1">#REF!</definedName>
    <definedName name="np" localSheetId="0">'dem18'!#REF!</definedName>
    <definedName name="_xlnm.Print_Area" localSheetId="0">'dem18'!$A$1:$G$121</definedName>
    <definedName name="_xlnm.Print_Titles" localSheetId="0">'dem18'!$13:$16</definedName>
    <definedName name="revise" localSheetId="0">'dem18'!#REF!</definedName>
    <definedName name="summary" localSheetId="0">'dem18'!#REF!</definedName>
    <definedName name="teicap" localSheetId="0">'dem18'!#REF!</definedName>
    <definedName name="voted" localSheetId="0">'dem18'!$C$10:$F$10</definedName>
    <definedName name="Z_239EE218_578E_4317_BEED_14D5D7089E27_.wvu.FilterData" localSheetId="0" hidden="1">'dem18'!$A$1:$G$121</definedName>
    <definedName name="Z_239EE218_578E_4317_BEED_14D5D7089E27_.wvu.PrintArea" localSheetId="0" hidden="1">'dem18'!$A$1:$G$98</definedName>
    <definedName name="Z_302A3EA3_AE96_11D5_A646_0050BA3D7AFD_.wvu.FilterData" localSheetId="0" hidden="1">'dem18'!$A$1:$G$121</definedName>
    <definedName name="Z_302A3EA3_AE96_11D5_A646_0050BA3D7AFD_.wvu.PrintArea" localSheetId="0" hidden="1">'dem18'!$A$1:$G$98</definedName>
    <definedName name="Z_36DBA021_0ECB_11D4_8064_004005726899_.wvu.PrintArea" localSheetId="0" hidden="1">'dem18'!$A$1:$G$98</definedName>
    <definedName name="Z_93EBE921_AE91_11D5_8685_004005726899_.wvu.PrintArea" localSheetId="0" hidden="1">'dem18'!$A$1:$G$98</definedName>
    <definedName name="Z_94DA79C1_0FDE_11D5_9579_000021DAEEA2_.wvu.PrintArea" localSheetId="0" hidden="1">'dem18'!$A$1:$G$98</definedName>
    <definedName name="Z_C868F8C3_16D7_11D5_A68D_81D6213F5331_.wvu.PrintArea" localSheetId="0" hidden="1">'dem18'!$A$1:$G$98</definedName>
    <definedName name="Z_E5DF37BD_125C_11D5_8DC4_D0F5D88B3549_.wvu.PrintArea" localSheetId="0" hidden="1">'dem18'!$A$1:$G$98</definedName>
    <definedName name="Z_F8ADACC1_164E_11D6_B603_000021DAEEA2_.wvu.PrintArea" localSheetId="0" hidden="1">'dem18'!$A$1:$G$98</definedName>
  </definedNames>
  <calcPr calcId="125725"/>
</workbook>
</file>

<file path=xl/calcChain.xml><?xml version="1.0" encoding="utf-8"?>
<calcChain xmlns="http://schemas.openxmlformats.org/spreadsheetml/2006/main">
  <c r="G116" i="4"/>
  <c r="G53"/>
  <c r="F116"/>
  <c r="E116"/>
  <c r="D116"/>
  <c r="F53"/>
  <c r="E53"/>
  <c r="D53"/>
  <c r="E107"/>
  <c r="F107"/>
  <c r="D107"/>
  <c r="F94" l="1"/>
  <c r="E94"/>
  <c r="D94"/>
  <c r="G94"/>
  <c r="F89" l="1"/>
  <c r="F90" s="1"/>
  <c r="E90"/>
  <c r="D90"/>
  <c r="D81" l="1"/>
  <c r="D84"/>
  <c r="F112"/>
  <c r="F117" s="1"/>
  <c r="E112"/>
  <c r="E117" s="1"/>
  <c r="D112"/>
  <c r="D117" s="1"/>
  <c r="F85"/>
  <c r="F95" s="1"/>
  <c r="E85"/>
  <c r="E95" s="1"/>
  <c r="F62"/>
  <c r="F63" s="1"/>
  <c r="F64" s="1"/>
  <c r="E62"/>
  <c r="E63" s="1"/>
  <c r="E64" s="1"/>
  <c r="D62"/>
  <c r="D63" s="1"/>
  <c r="D64" s="1"/>
  <c r="F49"/>
  <c r="E49"/>
  <c r="D49"/>
  <c r="F45"/>
  <c r="E45"/>
  <c r="D45"/>
  <c r="F41"/>
  <c r="E41"/>
  <c r="D41"/>
  <c r="F37"/>
  <c r="E37"/>
  <c r="D37"/>
  <c r="F33"/>
  <c r="E33"/>
  <c r="D33"/>
  <c r="F29"/>
  <c r="E29"/>
  <c r="D29"/>
  <c r="F24"/>
  <c r="F25" s="1"/>
  <c r="E24"/>
  <c r="E25" s="1"/>
  <c r="D24"/>
  <c r="D25" s="1"/>
  <c r="G107"/>
  <c r="G90"/>
  <c r="D118" l="1"/>
  <c r="D119" s="1"/>
  <c r="D120" s="1"/>
  <c r="F118"/>
  <c r="F119" s="1"/>
  <c r="F120" s="1"/>
  <c r="E118"/>
  <c r="E119" s="1"/>
  <c r="E120" s="1"/>
  <c r="D55"/>
  <c r="E96"/>
  <c r="E55"/>
  <c r="F55"/>
  <c r="D85"/>
  <c r="F96"/>
  <c r="D65" l="1"/>
  <c r="E65"/>
  <c r="E97" s="1"/>
  <c r="E98" s="1"/>
  <c r="E121" s="1"/>
  <c r="F65"/>
  <c r="F97" s="1"/>
  <c r="F98" s="1"/>
  <c r="F121" s="1"/>
  <c r="D95"/>
  <c r="D96" s="1"/>
  <c r="G49"/>
  <c r="G45"/>
  <c r="G37"/>
  <c r="G24"/>
  <c r="G25" s="1"/>
  <c r="D97" l="1"/>
  <c r="D98" s="1"/>
  <c r="D121" s="1"/>
  <c r="G33"/>
  <c r="G29"/>
  <c r="G62"/>
  <c r="G63" s="1"/>
  <c r="G64" s="1"/>
  <c r="G112"/>
  <c r="G117" s="1"/>
  <c r="G85"/>
  <c r="G55" l="1"/>
  <c r="G95"/>
  <c r="G96" s="1"/>
  <c r="G118"/>
  <c r="G119" s="1"/>
  <c r="G120" s="1"/>
  <c r="G41"/>
  <c r="G65" l="1"/>
  <c r="G97" s="1"/>
  <c r="G98" s="1"/>
  <c r="G121" s="1"/>
  <c r="E10" l="1"/>
  <c r="D10" l="1"/>
  <c r="F10" s="1"/>
</calcChain>
</file>

<file path=xl/sharedStrings.xml><?xml version="1.0" encoding="utf-8"?>
<sst xmlns="http://schemas.openxmlformats.org/spreadsheetml/2006/main" count="180" uniqueCount="104">
  <si>
    <t>Industries</t>
  </si>
  <si>
    <t>Total</t>
  </si>
  <si>
    <t>Voted</t>
  </si>
  <si>
    <t>Major /Sub-Major/Minor/Sub/Detailed Heads</t>
  </si>
  <si>
    <t>REVENUE SECTION</t>
  </si>
  <si>
    <t>M.H.</t>
  </si>
  <si>
    <t>Other Expenditure</t>
  </si>
  <si>
    <t>Information Technology  Department</t>
  </si>
  <si>
    <t>19.00.01</t>
  </si>
  <si>
    <t>Salaries</t>
  </si>
  <si>
    <t>19.00.11</t>
  </si>
  <si>
    <t>19.00.13</t>
  </si>
  <si>
    <t>Office Expenses</t>
  </si>
  <si>
    <t>II. Details of the estimates and the heads under which this grant will be accounted for:</t>
  </si>
  <si>
    <t>C - Economic Services (f) Industry and Minerals</t>
  </si>
  <si>
    <t>Revenue</t>
  </si>
  <si>
    <t>Capital</t>
  </si>
  <si>
    <t>(In Thousands of Rupees)</t>
  </si>
  <si>
    <t>State Data Centre (SDC)</t>
  </si>
  <si>
    <t>19.00.02</t>
  </si>
  <si>
    <t>Wages</t>
  </si>
  <si>
    <t xml:space="preserve"> DEMAND NO. 18</t>
  </si>
  <si>
    <t xml:space="preserve"> INFORMATION TECHNOLOGY</t>
  </si>
  <si>
    <t>Actuals</t>
  </si>
  <si>
    <t>Budget 
Estimate</t>
  </si>
  <si>
    <t>e-Cabinet</t>
  </si>
  <si>
    <t>National e-Vidhan Application</t>
  </si>
  <si>
    <t>Digital India Programme</t>
  </si>
  <si>
    <t>Assistance to Autonomous and Other Bodies</t>
  </si>
  <si>
    <t>General</t>
  </si>
  <si>
    <t>Direction and Administration</t>
  </si>
  <si>
    <t>19.00.06</t>
  </si>
  <si>
    <t>19.00.07</t>
  </si>
  <si>
    <t>19.00.08</t>
  </si>
  <si>
    <t>19.00.09</t>
  </si>
  <si>
    <t>Medical Treatment</t>
  </si>
  <si>
    <t>Allowances</t>
  </si>
  <si>
    <t>Leave Travel Concession</t>
  </si>
  <si>
    <t>Training Expenses</t>
  </si>
  <si>
    <t>Domestic Travel Expenses</t>
  </si>
  <si>
    <t>Printing and Publications</t>
  </si>
  <si>
    <t>Rent for others</t>
  </si>
  <si>
    <t>Fuel and Lubricants</t>
  </si>
  <si>
    <t>Professional Services</t>
  </si>
  <si>
    <t>19.00.16</t>
  </si>
  <si>
    <t>19.00.18</t>
  </si>
  <si>
    <t>19.00.24</t>
  </si>
  <si>
    <t>19.00.28</t>
  </si>
  <si>
    <t>Foreign Travel Expenses</t>
  </si>
  <si>
    <t>19.00.12</t>
  </si>
  <si>
    <t>Grant in Aid Salaries</t>
  </si>
  <si>
    <t>19.55.36</t>
  </si>
  <si>
    <t>19.00.49</t>
  </si>
  <si>
    <t>Other Revenue Expenditure</t>
  </si>
  <si>
    <t xml:space="preserve">e- District </t>
  </si>
  <si>
    <t>19.00.29</t>
  </si>
  <si>
    <t>Repair and Maintenance</t>
  </si>
  <si>
    <t>CAPITAL SECTION</t>
  </si>
  <si>
    <t>Capital Outlay on Telecommunication and Electronic Industries</t>
  </si>
  <si>
    <t>Telecommunications</t>
  </si>
  <si>
    <t>19.55.31</t>
  </si>
  <si>
    <t>Grant in Aid General</t>
  </si>
  <si>
    <t>State Share of Ne-VA (e-Vidhan)</t>
  </si>
  <si>
    <t>50.60.49</t>
  </si>
  <si>
    <t>51.00.49</t>
  </si>
  <si>
    <t>52.00.49</t>
  </si>
  <si>
    <t>53.00.49</t>
  </si>
  <si>
    <t>54.00.49</t>
  </si>
  <si>
    <t>C - Capital Outlay on Economic Services 
(f) Capital Account of  Industry and Minerals</t>
  </si>
  <si>
    <t>2024-25</t>
  </si>
  <si>
    <t>Telecommunication and Electronic Industries</t>
  </si>
  <si>
    <t>Sikkim INSPIRES (Integrated Service Provision and Innovation for Rural Economies)</t>
  </si>
  <si>
    <t>Sikkim INSPIRES (Central Share)</t>
  </si>
  <si>
    <t>20.00.60</t>
  </si>
  <si>
    <t>Internet Connectivity Improvement</t>
  </si>
  <si>
    <t>SSL Certificate for State Portal</t>
  </si>
  <si>
    <t>55.00.49</t>
  </si>
  <si>
    <t>Development of ACR, APR and all Leave Application Software</t>
  </si>
  <si>
    <t>56.00.49</t>
  </si>
  <si>
    <t>72.00.60</t>
  </si>
  <si>
    <t>Other Capital Expenditure</t>
  </si>
  <si>
    <t>Optical Fiber Cable OFC Network, Soreng</t>
  </si>
  <si>
    <t>01.800</t>
  </si>
  <si>
    <t>19.00.51</t>
  </si>
  <si>
    <t>Motor Vehicles</t>
  </si>
  <si>
    <t>72.00.78</t>
  </si>
  <si>
    <t>Land</t>
  </si>
  <si>
    <t xml:space="preserve"> Revised 
Estimate</t>
  </si>
  <si>
    <t>Budget Estimate</t>
  </si>
  <si>
    <t>2025-26</t>
  </si>
  <si>
    <t>I. Estimate of the amount required in the year ending 31st March, 2027 to defray the charges in respect of Information Technology</t>
  </si>
  <si>
    <t>2026-27</t>
  </si>
  <si>
    <t>20.00.49</t>
  </si>
  <si>
    <t>Sikkim INSPIRES (Integrated Service Provision and Innovation for Rural Economies) (Central Share)</t>
  </si>
  <si>
    <t>Emoluments of Chairpersons, Advisors &amp; OSDs</t>
  </si>
  <si>
    <t>21</t>
  </si>
  <si>
    <t>21.00.49</t>
  </si>
  <si>
    <t>19.00.71</t>
  </si>
  <si>
    <t>Information,Computer,Telecommunication (ICT) Equipment</t>
  </si>
  <si>
    <t>Check Post Management System- Melli</t>
  </si>
  <si>
    <t>Check Post Management System- Rangpo</t>
  </si>
  <si>
    <t>57.00.49</t>
  </si>
  <si>
    <t>Establishment of AI- CoE (State Share)</t>
  </si>
  <si>
    <t>73.00.60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</si>
</sst>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164" formatCode="0#"/>
    <numFmt numFmtId="165" formatCode="00000#"/>
    <numFmt numFmtId="166" formatCode="0#.000"/>
    <numFmt numFmtId="168" formatCode="0_)"/>
  </numFmts>
  <fonts count="7">
    <font>
      <sz val="10"/>
      <name val="Arial"/>
    </font>
    <font>
      <sz val="10"/>
      <name val="Arial"/>
      <family val="2"/>
    </font>
    <font>
      <sz val="10"/>
      <name val="Courier"/>
      <family val="3"/>
    </font>
    <font>
      <sz val="10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i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/>
  </cellStyleXfs>
  <cellXfs count="124">
    <xf numFmtId="0" fontId="0" fillId="0" borderId="0" xfId="0"/>
    <xf numFmtId="0" fontId="3" fillId="0" borderId="0" xfId="5" applyFont="1" applyFill="1" applyProtection="1"/>
    <xf numFmtId="0" fontId="3" fillId="0" borderId="0" xfId="2" applyFont="1" applyFill="1"/>
    <xf numFmtId="0" fontId="3" fillId="0" borderId="0" xfId="2" applyFont="1" applyFill="1" applyBorder="1" applyAlignment="1">
      <alignment horizontal="left" vertical="top" wrapText="1"/>
    </xf>
    <xf numFmtId="0" fontId="3" fillId="0" borderId="0" xfId="2" applyFont="1" applyFill="1" applyBorder="1" applyAlignment="1">
      <alignment vertical="top" wrapText="1"/>
    </xf>
    <xf numFmtId="0" fontId="4" fillId="0" borderId="0" xfId="2" applyNumberFormat="1" applyFont="1" applyFill="1" applyBorder="1" applyAlignment="1" applyProtection="1">
      <alignment horizontal="center"/>
    </xf>
    <xf numFmtId="0" fontId="4" fillId="0" borderId="0" xfId="2" applyFont="1" applyFill="1" applyBorder="1" applyAlignment="1" applyProtection="1">
      <alignment horizontal="center"/>
    </xf>
    <xf numFmtId="0" fontId="3" fillId="0" borderId="0" xfId="2" applyNumberFormat="1" applyFont="1" applyFill="1" applyBorder="1" applyAlignment="1" applyProtection="1">
      <alignment horizontal="right"/>
    </xf>
    <xf numFmtId="0" fontId="4" fillId="0" borderId="0" xfId="2" applyNumberFormat="1" applyFont="1" applyFill="1" applyBorder="1" applyAlignment="1">
      <alignment horizontal="center"/>
    </xf>
    <xf numFmtId="0" fontId="3" fillId="0" borderId="0" xfId="2" applyNumberFormat="1" applyFont="1" applyFill="1"/>
    <xf numFmtId="0" fontId="3" fillId="0" borderId="0" xfId="2" applyFont="1" applyFill="1" applyBorder="1" applyAlignment="1" applyProtection="1">
      <alignment horizontal="left"/>
    </xf>
    <xf numFmtId="0" fontId="4" fillId="0" borderId="0" xfId="2" applyFont="1" applyFill="1" applyBorder="1"/>
    <xf numFmtId="0" fontId="4" fillId="0" borderId="0" xfId="2" applyNumberFormat="1" applyFont="1" applyFill="1" applyBorder="1"/>
    <xf numFmtId="0" fontId="3" fillId="0" borderId="0" xfId="2" applyNumberFormat="1" applyFont="1" applyFill="1" applyBorder="1" applyAlignment="1" applyProtection="1">
      <alignment horizontal="left"/>
    </xf>
    <xf numFmtId="0" fontId="4" fillId="0" borderId="0" xfId="2" applyNumberFormat="1" applyFont="1" applyFill="1" applyAlignment="1" applyProtection="1">
      <alignment horizontal="center"/>
    </xf>
    <xf numFmtId="0" fontId="3" fillId="0" borderId="0" xfId="2" applyNumberFormat="1" applyFont="1" applyFill="1" applyBorder="1"/>
    <xf numFmtId="0" fontId="4" fillId="0" borderId="0" xfId="1" applyNumberFormat="1" applyFont="1" applyFill="1" applyBorder="1" applyAlignment="1" applyProtection="1">
      <alignment horizontal="center"/>
    </xf>
    <xf numFmtId="0" fontId="5" fillId="0" borderId="0" xfId="1" applyNumberFormat="1" applyFont="1" applyFill="1" applyBorder="1" applyAlignment="1" applyProtection="1">
      <alignment horizontal="center"/>
    </xf>
    <xf numFmtId="0" fontId="3" fillId="0" borderId="0" xfId="2" applyFont="1" applyFill="1" applyBorder="1"/>
    <xf numFmtId="0" fontId="3" fillId="0" borderId="0" xfId="2" applyFont="1" applyFill="1" applyAlignment="1">
      <alignment horizontal="left" vertical="top" wrapText="1"/>
    </xf>
    <xf numFmtId="0" fontId="3" fillId="0" borderId="0" xfId="2" applyFont="1" applyFill="1" applyAlignment="1">
      <alignment vertical="top" wrapText="1"/>
    </xf>
    <xf numFmtId="0" fontId="3" fillId="0" borderId="1" xfId="4" applyFont="1" applyFill="1" applyBorder="1"/>
    <xf numFmtId="0" fontId="3" fillId="0" borderId="1" xfId="4" applyNumberFormat="1" applyFont="1" applyFill="1" applyBorder="1"/>
    <xf numFmtId="0" fontId="6" fillId="0" borderId="1" xfId="4" applyNumberFormat="1" applyFont="1" applyFill="1" applyBorder="1" applyAlignment="1" applyProtection="1">
      <alignment horizontal="right"/>
    </xf>
    <xf numFmtId="0" fontId="4" fillId="0" borderId="0" xfId="2" applyFont="1" applyFill="1" applyAlignment="1" applyProtection="1">
      <alignment horizontal="left" vertical="top" wrapText="1"/>
    </xf>
    <xf numFmtId="0" fontId="4" fillId="0" borderId="0" xfId="2" applyFont="1" applyFill="1" applyAlignment="1">
      <alignment vertical="top" wrapText="1"/>
    </xf>
    <xf numFmtId="164" fontId="3" fillId="0" borderId="0" xfId="2" applyNumberFormat="1" applyFont="1" applyFill="1" applyAlignment="1">
      <alignment vertical="top" wrapText="1"/>
    </xf>
    <xf numFmtId="0" fontId="3" fillId="0" borderId="0" xfId="2" applyFont="1" applyFill="1" applyAlignment="1" applyProtection="1">
      <alignment horizontal="left" vertical="top" wrapText="1"/>
    </xf>
    <xf numFmtId="166" fontId="4" fillId="0" borderId="0" xfId="2" applyNumberFormat="1" applyFont="1" applyFill="1" applyAlignment="1">
      <alignment vertical="top" wrapText="1"/>
    </xf>
    <xf numFmtId="0" fontId="3" fillId="0" borderId="0" xfId="2" applyFont="1" applyFill="1" applyAlignment="1">
      <alignment vertical="center"/>
    </xf>
    <xf numFmtId="0" fontId="3" fillId="0" borderId="0" xfId="2" applyFont="1" applyFill="1" applyBorder="1" applyAlignment="1" applyProtection="1">
      <alignment horizontal="left" vertical="center" wrapText="1"/>
    </xf>
    <xf numFmtId="43" fontId="3" fillId="0" borderId="0" xfId="1" applyFont="1" applyFill="1" applyBorder="1" applyAlignment="1" applyProtection="1">
      <alignment horizontal="right" wrapText="1"/>
    </xf>
    <xf numFmtId="43" fontId="3" fillId="0" borderId="0" xfId="1" applyFont="1" applyFill="1" applyBorder="1" applyAlignment="1">
      <alignment horizontal="right" wrapText="1"/>
    </xf>
    <xf numFmtId="0" fontId="3" fillId="0" borderId="0" xfId="3" applyFont="1" applyFill="1" applyBorder="1" applyAlignment="1" applyProtection="1">
      <alignment horizontal="left" vertical="center" wrapText="1"/>
    </xf>
    <xf numFmtId="43" fontId="3" fillId="0" borderId="2" xfId="1" applyFont="1" applyFill="1" applyBorder="1" applyAlignment="1" applyProtection="1">
      <alignment horizontal="right" wrapText="1"/>
    </xf>
    <xf numFmtId="43" fontId="3" fillId="0" borderId="2" xfId="1" applyFont="1" applyFill="1" applyBorder="1" applyAlignment="1">
      <alignment horizontal="right" wrapText="1"/>
    </xf>
    <xf numFmtId="0" fontId="3" fillId="0" borderId="2" xfId="1" applyNumberFormat="1" applyFont="1" applyFill="1" applyBorder="1" applyAlignment="1">
      <alignment horizontal="right" wrapText="1"/>
    </xf>
    <xf numFmtId="0" fontId="3" fillId="0" borderId="2" xfId="2" applyFont="1" applyFill="1" applyBorder="1" applyAlignment="1">
      <alignment horizontal="left" vertical="top" wrapText="1"/>
    </xf>
    <xf numFmtId="0" fontId="4" fillId="0" borderId="2" xfId="2" applyFont="1" applyFill="1" applyBorder="1" applyAlignment="1">
      <alignment vertical="top" wrapText="1"/>
    </xf>
    <xf numFmtId="0" fontId="3" fillId="0" borderId="2" xfId="2" applyFont="1" applyFill="1" applyBorder="1" applyAlignment="1">
      <alignment vertical="top" wrapText="1"/>
    </xf>
    <xf numFmtId="0" fontId="3" fillId="0" borderId="0" xfId="2" applyFont="1" applyFill="1" applyAlignment="1" applyProtection="1">
      <alignment horizontal="left" wrapText="1"/>
    </xf>
    <xf numFmtId="165" fontId="3" fillId="0" borderId="0" xfId="2" applyNumberFormat="1" applyFont="1" applyFill="1" applyBorder="1" applyAlignment="1">
      <alignment horizontal="right" vertical="top" wrapText="1"/>
    </xf>
    <xf numFmtId="43" fontId="3" fillId="0" borderId="0" xfId="1" applyFont="1" applyFill="1" applyAlignment="1">
      <alignment horizontal="right" wrapText="1"/>
    </xf>
    <xf numFmtId="0" fontId="3" fillId="0" borderId="0" xfId="1" applyNumberFormat="1" applyFont="1" applyFill="1" applyBorder="1" applyAlignment="1" applyProtection="1">
      <alignment horizontal="right" wrapText="1"/>
    </xf>
    <xf numFmtId="0" fontId="4" fillId="0" borderId="0" xfId="2" applyFont="1" applyFill="1" applyAlignment="1" applyProtection="1">
      <alignment horizontal="left" wrapText="1"/>
    </xf>
    <xf numFmtId="49" fontId="4" fillId="0" borderId="0" xfId="2" applyNumberFormat="1" applyFont="1" applyFill="1" applyAlignment="1">
      <alignment horizontal="right" vertical="top" wrapText="1"/>
    </xf>
    <xf numFmtId="0" fontId="4" fillId="0" borderId="0" xfId="2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right" wrapText="1"/>
    </xf>
    <xf numFmtId="0" fontId="3" fillId="0" borderId="0" xfId="1" applyNumberFormat="1" applyFont="1" applyFill="1" applyBorder="1" applyAlignment="1">
      <alignment horizontal="right" wrapText="1"/>
    </xf>
    <xf numFmtId="43" fontId="3" fillId="0" borderId="1" xfId="1" applyFont="1" applyFill="1" applyBorder="1" applyAlignment="1">
      <alignment horizontal="right" wrapText="1"/>
    </xf>
    <xf numFmtId="0" fontId="4" fillId="0" borderId="3" xfId="2" applyFont="1" applyFill="1" applyBorder="1" applyAlignment="1">
      <alignment vertical="top" wrapText="1"/>
    </xf>
    <xf numFmtId="43" fontId="3" fillId="0" borderId="3" xfId="1" applyFont="1" applyFill="1" applyBorder="1" applyAlignment="1">
      <alignment horizontal="right" wrapText="1"/>
    </xf>
    <xf numFmtId="0" fontId="3" fillId="0" borderId="3" xfId="1" applyNumberFormat="1" applyFont="1" applyFill="1" applyBorder="1" applyAlignment="1">
      <alignment horizontal="right" wrapText="1"/>
    </xf>
    <xf numFmtId="0" fontId="3" fillId="0" borderId="3" xfId="2" applyFont="1" applyFill="1" applyBorder="1" applyAlignment="1">
      <alignment horizontal="left" vertical="top" wrapText="1"/>
    </xf>
    <xf numFmtId="0" fontId="3" fillId="0" borderId="0" xfId="2" applyFont="1" applyFill="1" applyBorder="1" applyAlignment="1">
      <alignment horizontal="right" vertical="top" wrapText="1"/>
    </xf>
    <xf numFmtId="0" fontId="3" fillId="0" borderId="0" xfId="2" applyFont="1" applyFill="1" applyAlignment="1">
      <alignment horizontal="right" vertical="top" wrapText="1"/>
    </xf>
    <xf numFmtId="0" fontId="3" fillId="0" borderId="0" xfId="1" applyNumberFormat="1" applyFont="1" applyFill="1" applyAlignment="1">
      <alignment horizontal="right" wrapText="1"/>
    </xf>
    <xf numFmtId="0" fontId="3" fillId="0" borderId="0" xfId="2" applyFont="1" applyFill="1" applyBorder="1" applyAlignment="1">
      <alignment vertical="center" wrapText="1"/>
    </xf>
    <xf numFmtId="49" fontId="3" fillId="0" borderId="0" xfId="2" applyNumberFormat="1" applyFont="1" applyFill="1" applyAlignment="1">
      <alignment horizontal="right" vertical="top" wrapText="1"/>
    </xf>
    <xf numFmtId="0" fontId="3" fillId="0" borderId="0" xfId="2" applyFont="1" applyFill="1" applyAlignment="1" applyProtection="1">
      <alignment horizontal="left" vertical="center" wrapText="1"/>
    </xf>
    <xf numFmtId="43" fontId="3" fillId="0" borderId="0" xfId="1" applyFont="1" applyFill="1" applyAlignment="1" applyProtection="1">
      <alignment horizontal="right" wrapText="1"/>
    </xf>
    <xf numFmtId="165" fontId="3" fillId="0" borderId="0" xfId="2" applyNumberFormat="1" applyFont="1" applyFill="1" applyAlignment="1">
      <alignment horizontal="right" vertical="top" wrapText="1"/>
    </xf>
    <xf numFmtId="0" fontId="3" fillId="0" borderId="0" xfId="5" applyNumberFormat="1" applyFont="1" applyFill="1" applyBorder="1" applyAlignment="1" applyProtection="1">
      <alignment horizontal="left" vertical="top" wrapText="1"/>
    </xf>
    <xf numFmtId="0" fontId="3" fillId="0" borderId="0" xfId="5" applyNumberFormat="1" applyFont="1" applyFill="1" applyBorder="1" applyAlignment="1" applyProtection="1">
      <alignment horizontal="right" vertical="top" wrapText="1"/>
    </xf>
    <xf numFmtId="0" fontId="3" fillId="0" borderId="0" xfId="2" applyFont="1" applyFill="1" applyAlignment="1">
      <alignment vertical="top"/>
    </xf>
    <xf numFmtId="0" fontId="3" fillId="0" borderId="1" xfId="1" applyNumberFormat="1" applyFont="1" applyFill="1" applyBorder="1" applyAlignment="1" applyProtection="1">
      <alignment horizontal="right" wrapText="1"/>
    </xf>
    <xf numFmtId="0" fontId="3" fillId="0" borderId="0" xfId="2" applyNumberFormat="1" applyFont="1" applyFill="1" applyBorder="1" applyAlignment="1" applyProtection="1">
      <alignment horizontal="right" vertical="top" wrapText="1"/>
    </xf>
    <xf numFmtId="0" fontId="4" fillId="0" borderId="0" xfId="2" applyNumberFormat="1" applyFont="1" applyFill="1" applyBorder="1" applyAlignment="1">
      <alignment horizontal="center" vertical="top"/>
    </xf>
    <xf numFmtId="0" fontId="3" fillId="0" borderId="1" xfId="2" applyFont="1" applyFill="1" applyBorder="1" applyAlignment="1">
      <alignment horizontal="left" vertical="top" wrapText="1"/>
    </xf>
    <xf numFmtId="43" fontId="3" fillId="0" borderId="3" xfId="1" applyFont="1" applyFill="1" applyBorder="1" applyAlignment="1" applyProtection="1">
      <alignment horizontal="right" wrapText="1"/>
    </xf>
    <xf numFmtId="0" fontId="3" fillId="0" borderId="3" xfId="1" applyNumberFormat="1" applyFont="1" applyFill="1" applyBorder="1" applyAlignment="1" applyProtection="1">
      <alignment horizontal="right" wrapText="1"/>
    </xf>
    <xf numFmtId="168" fontId="3" fillId="0" borderId="0" xfId="7" applyNumberFormat="1" applyFont="1" applyFill="1" applyAlignment="1" applyProtection="1">
      <alignment horizontal="left" vertical="top" wrapText="1"/>
    </xf>
    <xf numFmtId="0" fontId="4" fillId="0" borderId="0" xfId="2" applyNumberFormat="1" applyFont="1" applyFill="1" applyBorder="1" applyAlignment="1" applyProtection="1">
      <alignment horizontal="right"/>
    </xf>
    <xf numFmtId="0" fontId="4" fillId="0" borderId="0" xfId="2" applyNumberFormat="1" applyFont="1" applyFill="1" applyAlignment="1">
      <alignment horizontal="center"/>
    </xf>
    <xf numFmtId="0" fontId="4" fillId="0" borderId="0" xfId="2" applyFont="1" applyFill="1" applyAlignment="1">
      <alignment horizontal="center"/>
    </xf>
    <xf numFmtId="0" fontId="3" fillId="0" borderId="0" xfId="2" applyFont="1" applyFill="1" applyAlignment="1">
      <alignment horizontal="left" wrapText="1"/>
    </xf>
    <xf numFmtId="164" fontId="3" fillId="0" borderId="0" xfId="2" applyNumberFormat="1" applyFont="1" applyFill="1" applyAlignment="1">
      <alignment wrapText="1"/>
    </xf>
    <xf numFmtId="166" fontId="4" fillId="0" borderId="0" xfId="2" applyNumberFormat="1" applyFont="1" applyFill="1" applyBorder="1" applyAlignment="1">
      <alignment vertical="top" wrapText="1"/>
    </xf>
    <xf numFmtId="0" fontId="3" fillId="0" borderId="1" xfId="2" applyFont="1" applyFill="1" applyBorder="1" applyAlignment="1">
      <alignment vertical="top" wrapText="1"/>
    </xf>
    <xf numFmtId="0" fontId="3" fillId="0" borderId="1" xfId="3" applyFont="1" applyFill="1" applyBorder="1" applyAlignment="1" applyProtection="1">
      <alignment horizontal="left" vertical="center" wrapText="1"/>
    </xf>
    <xf numFmtId="0" fontId="3" fillId="0" borderId="2" xfId="1" applyNumberFormat="1" applyFont="1" applyFill="1" applyBorder="1" applyAlignment="1" applyProtection="1">
      <alignment horizontal="right" wrapText="1"/>
    </xf>
    <xf numFmtId="0" fontId="3" fillId="0" borderId="0" xfId="2" applyFont="1" applyFill="1" applyAlignment="1">
      <alignment horizontal="right" wrapText="1"/>
    </xf>
    <xf numFmtId="165" fontId="3" fillId="0" borderId="0" xfId="6" applyNumberFormat="1" applyFont="1" applyFill="1" applyBorder="1" applyAlignment="1" applyProtection="1">
      <alignment horizontal="right" vertical="top"/>
    </xf>
    <xf numFmtId="0" fontId="3" fillId="0" borderId="0" xfId="5" applyFont="1" applyFill="1" applyBorder="1" applyAlignment="1" applyProtection="1">
      <alignment vertical="top"/>
    </xf>
    <xf numFmtId="0" fontId="3" fillId="0" borderId="0" xfId="5" applyFont="1" applyFill="1" applyBorder="1" applyProtection="1"/>
    <xf numFmtId="0" fontId="3" fillId="0" borderId="1" xfId="5" applyFont="1" applyFill="1" applyBorder="1" applyAlignment="1" applyProtection="1">
      <alignment horizontal="left" vertical="top" wrapText="1"/>
    </xf>
    <xf numFmtId="0" fontId="3" fillId="0" borderId="1" xfId="5" applyFont="1" applyFill="1" applyBorder="1" applyAlignment="1" applyProtection="1">
      <alignment horizontal="right" vertical="top" wrapText="1"/>
    </xf>
    <xf numFmtId="0" fontId="3" fillId="0" borderId="1" xfId="4" applyFont="1" applyFill="1" applyBorder="1" applyAlignment="1" applyProtection="1">
      <alignment horizontal="left"/>
    </xf>
    <xf numFmtId="0" fontId="3" fillId="0" borderId="1" xfId="4" applyNumberFormat="1" applyFont="1" applyFill="1" applyBorder="1" applyAlignment="1" applyProtection="1">
      <alignment horizontal="right"/>
    </xf>
    <xf numFmtId="0" fontId="3" fillId="0" borderId="1" xfId="4" applyNumberFormat="1" applyFont="1" applyFill="1" applyBorder="1" applyAlignment="1" applyProtection="1">
      <alignment horizontal="right" vertical="center" wrapText="1"/>
    </xf>
    <xf numFmtId="0" fontId="3" fillId="0" borderId="0" xfId="1" applyNumberFormat="1" applyFont="1" applyFill="1" applyAlignment="1" applyProtection="1">
      <alignment horizontal="right" wrapText="1"/>
    </xf>
    <xf numFmtId="43" fontId="3" fillId="0" borderId="0" xfId="1" applyNumberFormat="1" applyFont="1" applyFill="1" applyBorder="1" applyAlignment="1" applyProtection="1">
      <alignment horizontal="right" wrapText="1"/>
    </xf>
    <xf numFmtId="49" fontId="3" fillId="0" borderId="0" xfId="5" applyNumberFormat="1" applyFont="1" applyFill="1" applyBorder="1" applyAlignment="1" applyProtection="1">
      <alignment horizontal="right" vertical="top" wrapText="1"/>
    </xf>
    <xf numFmtId="0" fontId="3" fillId="0" borderId="0" xfId="5" applyNumberFormat="1" applyFont="1" applyFill="1" applyBorder="1" applyProtection="1"/>
    <xf numFmtId="164" fontId="3" fillId="0" borderId="0" xfId="2" applyNumberFormat="1" applyFont="1" applyFill="1" applyBorder="1" applyAlignment="1">
      <alignment vertical="top" wrapText="1"/>
    </xf>
    <xf numFmtId="0" fontId="3" fillId="0" borderId="0" xfId="2" applyFont="1" applyFill="1" applyBorder="1" applyAlignment="1" applyProtection="1">
      <alignment horizontal="left" wrapText="1"/>
    </xf>
    <xf numFmtId="0" fontId="3" fillId="0" borderId="1" xfId="2" applyFont="1" applyFill="1" applyBorder="1"/>
    <xf numFmtId="0" fontId="3" fillId="0" borderId="0" xfId="2" applyFont="1" applyFill="1" applyBorder="1" applyAlignment="1">
      <alignment horizontal="left" vertical="center" wrapText="1"/>
    </xf>
    <xf numFmtId="49" fontId="4" fillId="0" borderId="0" xfId="2" applyNumberFormat="1" applyFont="1" applyFill="1" applyAlignment="1">
      <alignment horizontal="right" vertical="center" wrapText="1"/>
    </xf>
    <xf numFmtId="0" fontId="4" fillId="0" borderId="0" xfId="2" applyFont="1" applyFill="1" applyAlignment="1" applyProtection="1">
      <alignment horizontal="left" vertical="center" wrapText="1"/>
    </xf>
    <xf numFmtId="0" fontId="3" fillId="0" borderId="0" xfId="1" applyNumberFormat="1" applyFont="1" applyFill="1" applyBorder="1" applyAlignment="1">
      <alignment horizontal="right" vertical="center" wrapText="1"/>
    </xf>
    <xf numFmtId="0" fontId="3" fillId="0" borderId="1" xfId="1" applyNumberFormat="1" applyFont="1" applyFill="1" applyBorder="1" applyAlignment="1">
      <alignment horizontal="right" vertical="center" wrapText="1"/>
    </xf>
    <xf numFmtId="0" fontId="3" fillId="0" borderId="0" xfId="2" applyFont="1" applyFill="1" applyBorder="1" applyAlignment="1" applyProtection="1">
      <alignment horizontal="left" vertical="top" wrapText="1"/>
    </xf>
    <xf numFmtId="0" fontId="3" fillId="0" borderId="0" xfId="5" applyFont="1" applyFill="1" applyBorder="1" applyAlignment="1" applyProtection="1">
      <alignment horizontal="left"/>
    </xf>
    <xf numFmtId="0" fontId="3" fillId="0" borderId="0" xfId="5" applyFont="1" applyFill="1" applyBorder="1" applyAlignment="1" applyProtection="1">
      <alignment horizontal="right" vertical="top" wrapText="1"/>
    </xf>
    <xf numFmtId="0" fontId="3" fillId="0" borderId="0" xfId="5" applyNumberFormat="1" applyFont="1" applyFill="1" applyProtection="1"/>
    <xf numFmtId="0" fontId="3" fillId="0" borderId="0" xfId="5" applyNumberFormat="1" applyFont="1" applyFill="1" applyBorder="1" applyAlignment="1" applyProtection="1">
      <alignment horizontal="left"/>
    </xf>
    <xf numFmtId="0" fontId="3" fillId="0" borderId="3" xfId="5" applyFont="1" applyFill="1" applyBorder="1" applyAlignment="1" applyProtection="1">
      <alignment horizontal="left" vertical="top" wrapText="1"/>
    </xf>
    <xf numFmtId="0" fontId="3" fillId="0" borderId="3" xfId="5" applyFont="1" applyFill="1" applyBorder="1" applyAlignment="1" applyProtection="1">
      <alignment vertical="top"/>
    </xf>
    <xf numFmtId="0" fontId="3" fillId="0" borderId="3" xfId="4" applyFont="1" applyFill="1" applyBorder="1" applyAlignment="1" applyProtection="1"/>
    <xf numFmtId="0" fontId="3" fillId="0" borderId="3" xfId="4" applyNumberFormat="1" applyFont="1" applyFill="1" applyBorder="1" applyAlignment="1" applyProtection="1">
      <alignment horizontal="right"/>
    </xf>
    <xf numFmtId="0" fontId="3" fillId="0" borderId="3" xfId="4" applyNumberFormat="1" applyFont="1" applyFill="1" applyBorder="1" applyAlignment="1" applyProtection="1">
      <alignment horizontal="right" vertical="top" wrapText="1"/>
    </xf>
    <xf numFmtId="0" fontId="3" fillId="0" borderId="0" xfId="5" applyFont="1" applyFill="1" applyBorder="1" applyAlignment="1" applyProtection="1">
      <alignment horizontal="left" vertical="top" wrapText="1"/>
    </xf>
    <xf numFmtId="0" fontId="3" fillId="0" borderId="0" xfId="4" applyFont="1" applyFill="1" applyBorder="1" applyAlignment="1" applyProtection="1"/>
    <xf numFmtId="0" fontId="1" fillId="0" borderId="0" xfId="0" applyFont="1" applyFill="1" applyAlignment="1"/>
    <xf numFmtId="0" fontId="3" fillId="0" borderId="0" xfId="4" applyNumberFormat="1" applyFont="1" applyFill="1" applyBorder="1" applyAlignment="1" applyProtection="1">
      <alignment horizontal="right" vertical="center"/>
    </xf>
    <xf numFmtId="0" fontId="4" fillId="0" borderId="2" xfId="2" applyFont="1" applyFill="1" applyBorder="1" applyAlignment="1">
      <alignment vertical="top"/>
    </xf>
    <xf numFmtId="0" fontId="3" fillId="0" borderId="2" xfId="1" applyNumberFormat="1" applyFont="1" applyFill="1" applyBorder="1" applyAlignment="1">
      <alignment horizontal="right" vertical="top" wrapText="1"/>
    </xf>
    <xf numFmtId="0" fontId="4" fillId="0" borderId="1" xfId="2" applyFont="1" applyFill="1" applyBorder="1" applyAlignment="1">
      <alignment vertical="top" wrapText="1"/>
    </xf>
    <xf numFmtId="0" fontId="4" fillId="0" borderId="0" xfId="2" applyFont="1" applyFill="1" applyBorder="1" applyAlignment="1" applyProtection="1">
      <alignment horizontal="left" vertical="top" wrapText="1"/>
    </xf>
    <xf numFmtId="0" fontId="3" fillId="0" borderId="0" xfId="5" applyFont="1" applyFill="1" applyAlignment="1" applyProtection="1">
      <alignment horizontal="right" vertical="top"/>
    </xf>
    <xf numFmtId="0" fontId="3" fillId="0" borderId="3" xfId="4" applyNumberFormat="1" applyFont="1" applyFill="1" applyBorder="1" applyAlignment="1" applyProtection="1">
      <alignment horizontal="right" vertical="top" wrapText="1"/>
    </xf>
    <xf numFmtId="0" fontId="4" fillId="0" borderId="0" xfId="2" applyFont="1" applyFill="1" applyBorder="1" applyAlignment="1" applyProtection="1">
      <alignment horizontal="center" vertical="center"/>
    </xf>
    <xf numFmtId="0" fontId="3" fillId="0" borderId="0" xfId="2" applyFont="1" applyFill="1" applyBorder="1" applyAlignment="1" applyProtection="1">
      <alignment horizontal="left" vertical="top" wrapText="1"/>
    </xf>
  </cellXfs>
  <cellStyles count="8">
    <cellStyle name="Comma" xfId="1" builtinId="3"/>
    <cellStyle name="Normal" xfId="0" builtinId="0"/>
    <cellStyle name="Normal_BUDGET FOR  03-04" xfId="6"/>
    <cellStyle name="Normal_budget for 03-04" xfId="2"/>
    <cellStyle name="Normal_budget for 03-04 2" xfId="3"/>
    <cellStyle name="Normal_BUDGET-2000" xfId="4"/>
    <cellStyle name="Normal_budgetDocNIC02-03" xfId="5"/>
    <cellStyle name="Normal_DEMAND51" xfId="7"/>
  </cellStyles>
  <dxfs count="0"/>
  <tableStyles count="0" defaultTableStyle="TableStyleMedium9" defaultPivotStyle="PivotStyleLight16"/>
  <colors>
    <mruColors>
      <color rgb="FFFFCCFF"/>
      <color rgb="FF336699"/>
      <color rgb="FFFF0066"/>
      <color rgb="FFFF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syncVertical="1" syncRef="A1" transitionEvaluation="1" codeName="Sheet1">
    <tabColor rgb="FFC00000"/>
  </sheetPr>
  <dimension ref="A1:G121"/>
  <sheetViews>
    <sheetView tabSelected="1" view="pageBreakPreview" zoomScale="115" zoomScaleNormal="115" zoomScaleSheetLayoutView="115" workbookViewId="0">
      <selection activeCell="H1" sqref="H1:AI1048576"/>
    </sheetView>
  </sheetViews>
  <sheetFormatPr defaultColWidth="9.140625" defaultRowHeight="12.75"/>
  <cols>
    <col min="1" max="1" width="5.7109375" style="19" customWidth="1"/>
    <col min="2" max="2" width="9" style="20" customWidth="1"/>
    <col min="3" max="3" width="40.7109375" style="2" customWidth="1"/>
    <col min="4" max="4" width="10.7109375" style="9" customWidth="1"/>
    <col min="5" max="5" width="10.7109375" style="2" customWidth="1"/>
    <col min="6" max="6" width="10.7109375" style="9" customWidth="1"/>
    <col min="7" max="7" width="10.7109375" style="2" customWidth="1"/>
    <col min="8" max="16384" width="9.140625" style="2"/>
  </cols>
  <sheetData>
    <row r="1" spans="1:7" ht="14.1" customHeight="1">
      <c r="A1" s="122" t="s">
        <v>21</v>
      </c>
      <c r="B1" s="122"/>
      <c r="C1" s="122"/>
      <c r="D1" s="122"/>
      <c r="E1" s="122"/>
      <c r="F1" s="122"/>
      <c r="G1" s="122"/>
    </row>
    <row r="2" spans="1:7" ht="14.1" customHeight="1">
      <c r="A2" s="122" t="s">
        <v>22</v>
      </c>
      <c r="B2" s="122"/>
      <c r="C2" s="122"/>
      <c r="D2" s="122"/>
      <c r="E2" s="122"/>
      <c r="F2" s="122"/>
      <c r="G2" s="122"/>
    </row>
    <row r="3" spans="1:7">
      <c r="A3" s="3"/>
      <c r="B3" s="4"/>
      <c r="C3" s="5"/>
      <c r="D3" s="6"/>
      <c r="F3" s="5"/>
      <c r="G3" s="6"/>
    </row>
    <row r="4" spans="1:7" ht="14.1" customHeight="1">
      <c r="A4" s="3"/>
      <c r="B4" s="4"/>
      <c r="C4" s="7" t="s">
        <v>14</v>
      </c>
      <c r="D4" s="8">
        <v>2852</v>
      </c>
      <c r="E4" s="10" t="s">
        <v>0</v>
      </c>
      <c r="F4" s="12"/>
      <c r="G4" s="11"/>
    </row>
    <row r="5" spans="1:7" ht="28.5" customHeight="1">
      <c r="A5" s="3"/>
      <c r="B5" s="4"/>
      <c r="C5" s="66" t="s">
        <v>68</v>
      </c>
      <c r="D5" s="67">
        <v>4859</v>
      </c>
      <c r="E5" s="123" t="s">
        <v>58</v>
      </c>
      <c r="F5" s="123"/>
      <c r="G5" s="123"/>
    </row>
    <row r="6" spans="1:7">
      <c r="A6" s="3"/>
      <c r="B6" s="4"/>
      <c r="C6" s="8"/>
      <c r="E6" s="10"/>
      <c r="F6" s="12"/>
      <c r="G6" s="11"/>
    </row>
    <row r="7" spans="1:7" s="84" customFormat="1" ht="15" customHeight="1">
      <c r="A7" s="103" t="s">
        <v>90</v>
      </c>
      <c r="B7" s="104"/>
      <c r="C7" s="105"/>
      <c r="D7" s="105"/>
      <c r="E7" s="106"/>
      <c r="F7" s="93"/>
      <c r="G7" s="106"/>
    </row>
    <row r="8" spans="1:7">
      <c r="A8" s="10"/>
      <c r="B8" s="10"/>
      <c r="C8" s="13"/>
      <c r="E8" s="10"/>
      <c r="F8" s="13"/>
    </row>
    <row r="9" spans="1:7" ht="14.1" customHeight="1">
      <c r="A9" s="3"/>
      <c r="B9" s="4"/>
      <c r="C9" s="14"/>
      <c r="D9" s="14" t="s">
        <v>15</v>
      </c>
      <c r="E9" s="14" t="s">
        <v>16</v>
      </c>
      <c r="F9" s="14" t="s">
        <v>1</v>
      </c>
      <c r="G9" s="15"/>
    </row>
    <row r="10" spans="1:7" ht="14.1" customHeight="1">
      <c r="A10" s="3"/>
      <c r="B10" s="4"/>
      <c r="C10" s="72" t="s">
        <v>2</v>
      </c>
      <c r="D10" s="73">
        <f>G98</f>
        <v>453752</v>
      </c>
      <c r="E10" s="16">
        <f>G120</f>
        <v>9600</v>
      </c>
      <c r="F10" s="74">
        <f>SUM(D10:E10)</f>
        <v>463352</v>
      </c>
      <c r="G10" s="15"/>
    </row>
    <row r="11" spans="1:7" ht="14.1" customHeight="1">
      <c r="A11" s="3"/>
      <c r="B11" s="4"/>
      <c r="C11" s="18"/>
      <c r="D11" s="5"/>
      <c r="E11" s="17"/>
      <c r="F11" s="16"/>
      <c r="G11" s="15"/>
    </row>
    <row r="12" spans="1:7" ht="14.1" customHeight="1">
      <c r="A12" s="10" t="s">
        <v>13</v>
      </c>
      <c r="B12" s="4"/>
      <c r="D12" s="15"/>
      <c r="E12" s="15"/>
      <c r="F12" s="15"/>
      <c r="G12" s="15"/>
    </row>
    <row r="13" spans="1:7" ht="12.75" customHeight="1">
      <c r="C13" s="21"/>
      <c r="D13" s="22"/>
      <c r="E13" s="22"/>
      <c r="F13" s="22"/>
      <c r="G13" s="23" t="s">
        <v>17</v>
      </c>
    </row>
    <row r="14" spans="1:7" s="83" customFormat="1" ht="27" customHeight="1">
      <c r="A14" s="107"/>
      <c r="B14" s="108"/>
      <c r="C14" s="109"/>
      <c r="D14" s="110" t="s">
        <v>23</v>
      </c>
      <c r="E14" s="111" t="s">
        <v>24</v>
      </c>
      <c r="F14" s="111" t="s">
        <v>87</v>
      </c>
      <c r="G14" s="121" t="s">
        <v>88</v>
      </c>
    </row>
    <row r="15" spans="1:7" s="84" customFormat="1">
      <c r="A15" s="112"/>
      <c r="B15" s="113" t="s">
        <v>3</v>
      </c>
      <c r="C15" s="114"/>
      <c r="D15" s="115" t="s">
        <v>69</v>
      </c>
      <c r="E15" s="115" t="s">
        <v>89</v>
      </c>
      <c r="F15" s="115" t="s">
        <v>89</v>
      </c>
      <c r="G15" s="120" t="s">
        <v>91</v>
      </c>
    </row>
    <row r="16" spans="1:7" s="84" customFormat="1">
      <c r="A16" s="85"/>
      <c r="B16" s="86"/>
      <c r="C16" s="87"/>
      <c r="D16" s="88"/>
      <c r="E16" s="88"/>
      <c r="F16" s="88"/>
      <c r="G16" s="89"/>
    </row>
    <row r="17" spans="1:7" ht="14.45" customHeight="1">
      <c r="C17" s="24" t="s">
        <v>4</v>
      </c>
      <c r="D17" s="7"/>
      <c r="E17" s="7"/>
      <c r="F17" s="7"/>
      <c r="G17" s="7"/>
    </row>
    <row r="18" spans="1:7" ht="14.45" customHeight="1">
      <c r="A18" s="19" t="s">
        <v>5</v>
      </c>
      <c r="B18" s="25">
        <v>2852</v>
      </c>
      <c r="C18" s="24" t="s">
        <v>0</v>
      </c>
      <c r="E18" s="9"/>
      <c r="G18" s="9"/>
    </row>
    <row r="19" spans="1:7" ht="14.45" customHeight="1">
      <c r="B19" s="26">
        <v>7</v>
      </c>
      <c r="C19" s="40" t="s">
        <v>70</v>
      </c>
      <c r="E19" s="9"/>
      <c r="G19" s="9"/>
    </row>
    <row r="20" spans="1:7" ht="14.45" customHeight="1">
      <c r="B20" s="28">
        <v>7.1020000000000003</v>
      </c>
      <c r="C20" s="40" t="s">
        <v>27</v>
      </c>
      <c r="E20" s="9"/>
      <c r="G20" s="9"/>
    </row>
    <row r="21" spans="1:7" ht="14.45" customHeight="1">
      <c r="B21" s="20">
        <v>50</v>
      </c>
      <c r="C21" s="27" t="s">
        <v>26</v>
      </c>
      <c r="D21" s="32"/>
      <c r="E21" s="32"/>
      <c r="F21" s="32"/>
      <c r="G21" s="32"/>
    </row>
    <row r="22" spans="1:7" ht="14.45" customHeight="1">
      <c r="B22" s="20">
        <v>60</v>
      </c>
      <c r="C22" s="27" t="s">
        <v>62</v>
      </c>
      <c r="D22" s="32"/>
      <c r="E22" s="32"/>
      <c r="F22" s="32"/>
      <c r="G22" s="32"/>
    </row>
    <row r="23" spans="1:7" ht="14.45" customHeight="1">
      <c r="B23" s="55" t="s">
        <v>63</v>
      </c>
      <c r="C23" s="27" t="s">
        <v>53</v>
      </c>
      <c r="D23" s="32">
        <v>0</v>
      </c>
      <c r="E23" s="48">
        <v>377</v>
      </c>
      <c r="F23" s="48">
        <v>377</v>
      </c>
      <c r="G23" s="42">
        <v>0</v>
      </c>
    </row>
    <row r="24" spans="1:7" ht="14.45" customHeight="1">
      <c r="A24" s="19" t="s">
        <v>1</v>
      </c>
      <c r="B24" s="20">
        <v>60</v>
      </c>
      <c r="C24" s="27" t="s">
        <v>62</v>
      </c>
      <c r="D24" s="35">
        <f t="shared" ref="D24:G24" si="0">D23</f>
        <v>0</v>
      </c>
      <c r="E24" s="36">
        <f t="shared" si="0"/>
        <v>377</v>
      </c>
      <c r="F24" s="36">
        <f t="shared" si="0"/>
        <v>377</v>
      </c>
      <c r="G24" s="35">
        <f t="shared" si="0"/>
        <v>0</v>
      </c>
    </row>
    <row r="25" spans="1:7" ht="14.45" customHeight="1">
      <c r="A25" s="19" t="s">
        <v>1</v>
      </c>
      <c r="B25" s="20">
        <v>50</v>
      </c>
      <c r="C25" s="27" t="s">
        <v>26</v>
      </c>
      <c r="D25" s="35">
        <f>D24</f>
        <v>0</v>
      </c>
      <c r="E25" s="36">
        <f t="shared" ref="E25:G25" si="1">E24</f>
        <v>377</v>
      </c>
      <c r="F25" s="36">
        <f t="shared" si="1"/>
        <v>377</v>
      </c>
      <c r="G25" s="35">
        <f t="shared" si="1"/>
        <v>0</v>
      </c>
    </row>
    <row r="26" spans="1:7" ht="14.45" customHeight="1">
      <c r="C26" s="27"/>
      <c r="D26" s="32"/>
      <c r="E26" s="32"/>
      <c r="F26" s="32"/>
      <c r="G26" s="32"/>
    </row>
    <row r="27" spans="1:7" ht="14.45" customHeight="1">
      <c r="B27" s="20">
        <v>51</v>
      </c>
      <c r="C27" s="27" t="s">
        <v>99</v>
      </c>
      <c r="D27" s="32"/>
      <c r="E27" s="32"/>
      <c r="F27" s="32"/>
      <c r="G27" s="32"/>
    </row>
    <row r="28" spans="1:7" ht="14.45" customHeight="1">
      <c r="B28" s="55" t="s">
        <v>64</v>
      </c>
      <c r="C28" s="27" t="s">
        <v>53</v>
      </c>
      <c r="D28" s="48">
        <v>4494</v>
      </c>
      <c r="E28" s="32">
        <v>0</v>
      </c>
      <c r="F28" s="32">
        <v>0</v>
      </c>
      <c r="G28" s="56">
        <v>1800</v>
      </c>
    </row>
    <row r="29" spans="1:7" ht="14.45" customHeight="1">
      <c r="A29" s="19" t="s">
        <v>1</v>
      </c>
      <c r="B29" s="20">
        <v>51</v>
      </c>
      <c r="C29" s="27" t="s">
        <v>99</v>
      </c>
      <c r="D29" s="36">
        <f t="shared" ref="D29:G29" si="2">D28</f>
        <v>4494</v>
      </c>
      <c r="E29" s="35">
        <f t="shared" si="2"/>
        <v>0</v>
      </c>
      <c r="F29" s="35">
        <f t="shared" si="2"/>
        <v>0</v>
      </c>
      <c r="G29" s="36">
        <f t="shared" si="2"/>
        <v>1800</v>
      </c>
    </row>
    <row r="30" spans="1:7" ht="14.45" customHeight="1">
      <c r="C30" s="27"/>
      <c r="D30" s="32"/>
      <c r="E30" s="32"/>
      <c r="F30" s="32"/>
      <c r="G30" s="32"/>
    </row>
    <row r="31" spans="1:7" ht="14.45" customHeight="1">
      <c r="B31" s="81">
        <v>52</v>
      </c>
      <c r="C31" s="59" t="s">
        <v>54</v>
      </c>
      <c r="D31" s="32"/>
      <c r="E31" s="32"/>
      <c r="F31" s="32"/>
      <c r="G31" s="32"/>
    </row>
    <row r="32" spans="1:7" ht="14.45" customHeight="1">
      <c r="B32" s="55" t="s">
        <v>65</v>
      </c>
      <c r="C32" s="27" t="s">
        <v>53</v>
      </c>
      <c r="D32" s="48">
        <v>1411</v>
      </c>
      <c r="E32" s="48">
        <v>8900</v>
      </c>
      <c r="F32" s="48">
        <v>8900</v>
      </c>
      <c r="G32" s="56">
        <v>4500</v>
      </c>
    </row>
    <row r="33" spans="1:7" ht="14.45" customHeight="1">
      <c r="A33" s="3" t="s">
        <v>1</v>
      </c>
      <c r="B33" s="4">
        <v>52</v>
      </c>
      <c r="C33" s="102" t="s">
        <v>54</v>
      </c>
      <c r="D33" s="36">
        <f t="shared" ref="D33:G33" si="3">D32</f>
        <v>1411</v>
      </c>
      <c r="E33" s="36">
        <f t="shared" si="3"/>
        <v>8900</v>
      </c>
      <c r="F33" s="36">
        <f t="shared" si="3"/>
        <v>8900</v>
      </c>
      <c r="G33" s="36">
        <f t="shared" si="3"/>
        <v>4500</v>
      </c>
    </row>
    <row r="34" spans="1:7" ht="14.45" customHeight="1">
      <c r="A34" s="3"/>
      <c r="B34" s="4"/>
      <c r="C34" s="102"/>
      <c r="D34" s="32"/>
      <c r="E34" s="32"/>
      <c r="F34" s="32"/>
      <c r="G34" s="32"/>
    </row>
    <row r="35" spans="1:7" s="18" customFormat="1" ht="14.45" customHeight="1">
      <c r="A35" s="3"/>
      <c r="B35" s="4">
        <v>53</v>
      </c>
      <c r="C35" s="33" t="s">
        <v>25</v>
      </c>
      <c r="D35" s="32"/>
      <c r="E35" s="32"/>
      <c r="F35" s="32"/>
      <c r="G35" s="32"/>
    </row>
    <row r="36" spans="1:7" ht="14.45" customHeight="1">
      <c r="B36" s="55" t="s">
        <v>66</v>
      </c>
      <c r="C36" s="27" t="s">
        <v>53</v>
      </c>
      <c r="D36" s="32">
        <v>0</v>
      </c>
      <c r="E36" s="48">
        <v>1340</v>
      </c>
      <c r="F36" s="48">
        <v>1340</v>
      </c>
      <c r="G36" s="42">
        <v>0</v>
      </c>
    </row>
    <row r="37" spans="1:7" ht="14.45" customHeight="1">
      <c r="A37" s="19" t="s">
        <v>1</v>
      </c>
      <c r="B37" s="20">
        <v>53</v>
      </c>
      <c r="C37" s="33" t="s">
        <v>25</v>
      </c>
      <c r="D37" s="35">
        <f t="shared" ref="D37:G37" si="4">D36</f>
        <v>0</v>
      </c>
      <c r="E37" s="36">
        <f t="shared" si="4"/>
        <v>1340</v>
      </c>
      <c r="F37" s="36">
        <f t="shared" si="4"/>
        <v>1340</v>
      </c>
      <c r="G37" s="35">
        <f t="shared" si="4"/>
        <v>0</v>
      </c>
    </row>
    <row r="38" spans="1:7">
      <c r="C38" s="27"/>
      <c r="D38" s="51"/>
      <c r="E38" s="51"/>
      <c r="F38" s="51"/>
      <c r="G38" s="51"/>
    </row>
    <row r="39" spans="1:7">
      <c r="B39" s="20">
        <v>54</v>
      </c>
      <c r="C39" s="33" t="s">
        <v>74</v>
      </c>
      <c r="D39" s="32"/>
      <c r="E39" s="32"/>
      <c r="F39" s="32"/>
      <c r="G39" s="32"/>
    </row>
    <row r="40" spans="1:7">
      <c r="B40" s="55" t="s">
        <v>67</v>
      </c>
      <c r="C40" s="27" t="s">
        <v>53</v>
      </c>
      <c r="D40" s="32">
        <v>0</v>
      </c>
      <c r="E40" s="48">
        <v>1500</v>
      </c>
      <c r="F40" s="48">
        <v>1500</v>
      </c>
      <c r="G40" s="56">
        <v>1500</v>
      </c>
    </row>
    <row r="41" spans="1:7">
      <c r="A41" s="19" t="s">
        <v>1</v>
      </c>
      <c r="B41" s="20">
        <v>54</v>
      </c>
      <c r="C41" s="33" t="s">
        <v>74</v>
      </c>
      <c r="D41" s="35">
        <f t="shared" ref="D41:G41" si="5">D40</f>
        <v>0</v>
      </c>
      <c r="E41" s="36">
        <f t="shared" si="5"/>
        <v>1500</v>
      </c>
      <c r="F41" s="36">
        <f t="shared" si="5"/>
        <v>1500</v>
      </c>
      <c r="G41" s="36">
        <f t="shared" si="5"/>
        <v>1500</v>
      </c>
    </row>
    <row r="42" spans="1:7">
      <c r="C42" s="33"/>
      <c r="D42" s="51"/>
      <c r="E42" s="52"/>
      <c r="F42" s="52"/>
      <c r="G42" s="51"/>
    </row>
    <row r="43" spans="1:7">
      <c r="B43" s="20">
        <v>55</v>
      </c>
      <c r="C43" s="33" t="s">
        <v>75</v>
      </c>
      <c r="D43" s="32"/>
      <c r="E43" s="32"/>
      <c r="F43" s="32"/>
      <c r="G43" s="32"/>
    </row>
    <row r="44" spans="1:7">
      <c r="A44" s="3"/>
      <c r="B44" s="54" t="s">
        <v>76</v>
      </c>
      <c r="C44" s="102" t="s">
        <v>53</v>
      </c>
      <c r="D44" s="48">
        <v>320</v>
      </c>
      <c r="E44" s="48">
        <v>400</v>
      </c>
      <c r="F44" s="48">
        <v>400</v>
      </c>
      <c r="G44" s="56">
        <v>6600</v>
      </c>
    </row>
    <row r="45" spans="1:7">
      <c r="A45" s="3" t="s">
        <v>1</v>
      </c>
      <c r="B45" s="4">
        <v>55</v>
      </c>
      <c r="C45" s="33" t="s">
        <v>75</v>
      </c>
      <c r="D45" s="36">
        <f t="shared" ref="D45:G45" si="6">D44</f>
        <v>320</v>
      </c>
      <c r="E45" s="36">
        <f t="shared" si="6"/>
        <v>400</v>
      </c>
      <c r="F45" s="36">
        <f t="shared" si="6"/>
        <v>400</v>
      </c>
      <c r="G45" s="36">
        <f t="shared" si="6"/>
        <v>6600</v>
      </c>
    </row>
    <row r="46" spans="1:7">
      <c r="A46" s="3"/>
      <c r="B46" s="4"/>
      <c r="C46" s="33"/>
      <c r="D46" s="32"/>
      <c r="E46" s="48"/>
      <c r="F46" s="48"/>
      <c r="G46" s="32"/>
    </row>
    <row r="47" spans="1:7" ht="25.5">
      <c r="A47" s="3"/>
      <c r="B47" s="4">
        <v>56</v>
      </c>
      <c r="C47" s="33" t="s">
        <v>77</v>
      </c>
      <c r="D47" s="32"/>
      <c r="E47" s="32"/>
      <c r="F47" s="32"/>
      <c r="G47" s="32"/>
    </row>
    <row r="48" spans="1:7">
      <c r="B48" s="55" t="s">
        <v>78</v>
      </c>
      <c r="C48" s="27" t="s">
        <v>53</v>
      </c>
      <c r="D48" s="48">
        <v>2540</v>
      </c>
      <c r="E48" s="48">
        <v>400</v>
      </c>
      <c r="F48" s="48">
        <v>400</v>
      </c>
      <c r="G48" s="56">
        <v>400</v>
      </c>
    </row>
    <row r="49" spans="1:7" ht="25.5">
      <c r="A49" s="68" t="s">
        <v>1</v>
      </c>
      <c r="B49" s="78">
        <v>56</v>
      </c>
      <c r="C49" s="79" t="s">
        <v>77</v>
      </c>
      <c r="D49" s="36">
        <f t="shared" ref="D49:G49" si="7">D48</f>
        <v>2540</v>
      </c>
      <c r="E49" s="36">
        <f t="shared" si="7"/>
        <v>400</v>
      </c>
      <c r="F49" s="36">
        <f t="shared" si="7"/>
        <v>400</v>
      </c>
      <c r="G49" s="36">
        <f t="shared" si="7"/>
        <v>400</v>
      </c>
    </row>
    <row r="50" spans="1:7">
      <c r="C50" s="33"/>
      <c r="D50" s="32"/>
      <c r="E50" s="48"/>
      <c r="F50" s="48"/>
      <c r="G50" s="48"/>
    </row>
    <row r="51" spans="1:7">
      <c r="B51" s="20">
        <v>57</v>
      </c>
      <c r="C51" s="27" t="s">
        <v>100</v>
      </c>
      <c r="D51" s="32"/>
      <c r="E51" s="32"/>
      <c r="F51" s="32"/>
      <c r="G51" s="32"/>
    </row>
    <row r="52" spans="1:7">
      <c r="B52" s="55" t="s">
        <v>101</v>
      </c>
      <c r="C52" s="27" t="s">
        <v>53</v>
      </c>
      <c r="D52" s="32">
        <v>0</v>
      </c>
      <c r="E52" s="32">
        <v>0</v>
      </c>
      <c r="F52" s="32">
        <v>0</v>
      </c>
      <c r="G52" s="56">
        <v>20000</v>
      </c>
    </row>
    <row r="53" spans="1:7">
      <c r="A53" s="19" t="s">
        <v>1</v>
      </c>
      <c r="B53" s="20">
        <v>57</v>
      </c>
      <c r="C53" s="27" t="s">
        <v>100</v>
      </c>
      <c r="D53" s="35">
        <f t="shared" ref="D53:G53" si="8">D52</f>
        <v>0</v>
      </c>
      <c r="E53" s="35">
        <f t="shared" si="8"/>
        <v>0</v>
      </c>
      <c r="F53" s="35">
        <f t="shared" si="8"/>
        <v>0</v>
      </c>
      <c r="G53" s="36">
        <f t="shared" si="8"/>
        <v>20000</v>
      </c>
    </row>
    <row r="54" spans="1:7">
      <c r="C54" s="33"/>
      <c r="D54" s="49"/>
      <c r="E54" s="47"/>
      <c r="F54" s="47"/>
      <c r="G54" s="47"/>
    </row>
    <row r="55" spans="1:7">
      <c r="A55" s="19" t="s">
        <v>1</v>
      </c>
      <c r="B55" s="28">
        <v>7.1020000000000003</v>
      </c>
      <c r="C55" s="40" t="s">
        <v>27</v>
      </c>
      <c r="D55" s="36">
        <f>D25+D29+D33+D37+D41+D45+D49+D53</f>
        <v>8765</v>
      </c>
      <c r="E55" s="36">
        <f t="shared" ref="E55:G55" si="9">E25+E29+E33+E37+E41+E45+E49+E53</f>
        <v>12917</v>
      </c>
      <c r="F55" s="36">
        <f t="shared" si="9"/>
        <v>12917</v>
      </c>
      <c r="G55" s="36">
        <f t="shared" si="9"/>
        <v>34800</v>
      </c>
    </row>
    <row r="56" spans="1:7">
      <c r="B56" s="26"/>
      <c r="C56" s="40"/>
      <c r="E56" s="9"/>
      <c r="G56" s="9"/>
    </row>
    <row r="57" spans="1:7">
      <c r="B57" s="28">
        <v>7.1180000000000003</v>
      </c>
      <c r="C57" s="27" t="s">
        <v>28</v>
      </c>
      <c r="E57" s="9"/>
      <c r="G57" s="9"/>
    </row>
    <row r="58" spans="1:7">
      <c r="B58" s="20">
        <v>19</v>
      </c>
      <c r="C58" s="27" t="s">
        <v>7</v>
      </c>
      <c r="E58" s="9"/>
      <c r="G58" s="9"/>
    </row>
    <row r="59" spans="1:7">
      <c r="B59" s="20">
        <v>55</v>
      </c>
      <c r="C59" s="27" t="s">
        <v>18</v>
      </c>
      <c r="E59" s="9"/>
      <c r="G59" s="9"/>
    </row>
    <row r="60" spans="1:7">
      <c r="B60" s="55" t="s">
        <v>60</v>
      </c>
      <c r="C60" s="27" t="s">
        <v>61</v>
      </c>
      <c r="D60" s="56">
        <v>7002</v>
      </c>
      <c r="E60" s="56">
        <v>22500</v>
      </c>
      <c r="F60" s="56">
        <v>22500</v>
      </c>
      <c r="G60" s="56">
        <v>8000</v>
      </c>
    </row>
    <row r="61" spans="1:7">
      <c r="B61" s="41" t="s">
        <v>51</v>
      </c>
      <c r="C61" s="57" t="s">
        <v>50</v>
      </c>
      <c r="D61" s="56">
        <v>3000</v>
      </c>
      <c r="E61" s="56">
        <v>4016</v>
      </c>
      <c r="F61" s="56">
        <v>4016</v>
      </c>
      <c r="G61" s="56">
        <v>4539</v>
      </c>
    </row>
    <row r="62" spans="1:7">
      <c r="A62" s="19" t="s">
        <v>1</v>
      </c>
      <c r="B62" s="20">
        <v>55</v>
      </c>
      <c r="C62" s="57" t="s">
        <v>18</v>
      </c>
      <c r="D62" s="36">
        <f t="shared" ref="D62:G62" si="10">SUM(D60:D61)</f>
        <v>10002</v>
      </c>
      <c r="E62" s="36">
        <f t="shared" si="10"/>
        <v>26516</v>
      </c>
      <c r="F62" s="36">
        <f t="shared" si="10"/>
        <v>26516</v>
      </c>
      <c r="G62" s="36">
        <f t="shared" si="10"/>
        <v>12539</v>
      </c>
    </row>
    <row r="63" spans="1:7">
      <c r="A63" s="19" t="s">
        <v>1</v>
      </c>
      <c r="B63" s="26">
        <v>19</v>
      </c>
      <c r="C63" s="27" t="s">
        <v>7</v>
      </c>
      <c r="D63" s="52">
        <f t="shared" ref="D63:G63" si="11">D62</f>
        <v>10002</v>
      </c>
      <c r="E63" s="52">
        <f t="shared" si="11"/>
        <v>26516</v>
      </c>
      <c r="F63" s="52">
        <f t="shared" si="11"/>
        <v>26516</v>
      </c>
      <c r="G63" s="52">
        <f t="shared" si="11"/>
        <v>12539</v>
      </c>
    </row>
    <row r="64" spans="1:7" s="18" customFormat="1">
      <c r="A64" s="3" t="s">
        <v>1</v>
      </c>
      <c r="B64" s="77">
        <v>7.1180000000000003</v>
      </c>
      <c r="C64" s="102" t="s">
        <v>28</v>
      </c>
      <c r="D64" s="36">
        <f t="shared" ref="D64:G64" si="12">D63</f>
        <v>10002</v>
      </c>
      <c r="E64" s="36">
        <f t="shared" si="12"/>
        <v>26516</v>
      </c>
      <c r="F64" s="36">
        <f t="shared" si="12"/>
        <v>26516</v>
      </c>
      <c r="G64" s="36">
        <f t="shared" si="12"/>
        <v>12539</v>
      </c>
    </row>
    <row r="65" spans="1:7">
      <c r="A65" s="75" t="s">
        <v>1</v>
      </c>
      <c r="B65" s="76">
        <v>7</v>
      </c>
      <c r="C65" s="40" t="s">
        <v>70</v>
      </c>
      <c r="D65" s="65">
        <f t="shared" ref="D65:G65" si="13">D64+D55</f>
        <v>18767</v>
      </c>
      <c r="E65" s="65">
        <f t="shared" si="13"/>
        <v>39433</v>
      </c>
      <c r="F65" s="65">
        <f t="shared" si="13"/>
        <v>39433</v>
      </c>
      <c r="G65" s="65">
        <f t="shared" si="13"/>
        <v>47339</v>
      </c>
    </row>
    <row r="66" spans="1:7" ht="9.9499999999999993" customHeight="1">
      <c r="B66" s="26"/>
      <c r="C66" s="40"/>
      <c r="D66" s="43"/>
      <c r="E66" s="43"/>
      <c r="F66" s="43"/>
      <c r="G66" s="43"/>
    </row>
    <row r="67" spans="1:7" ht="15" customHeight="1">
      <c r="B67" s="76">
        <v>80</v>
      </c>
      <c r="C67" s="40" t="s">
        <v>29</v>
      </c>
      <c r="D67" s="43"/>
      <c r="E67" s="43"/>
      <c r="F67" s="43"/>
      <c r="G67" s="43"/>
    </row>
    <row r="68" spans="1:7">
      <c r="B68" s="45">
        <v>80.001000000000005</v>
      </c>
      <c r="C68" s="24" t="s">
        <v>30</v>
      </c>
      <c r="D68" s="43"/>
      <c r="E68" s="43"/>
      <c r="F68" s="43"/>
      <c r="G68" s="43"/>
    </row>
    <row r="69" spans="1:7" ht="15" customHeight="1">
      <c r="B69" s="4">
        <v>19</v>
      </c>
      <c r="C69" s="102" t="s">
        <v>7</v>
      </c>
      <c r="D69" s="43"/>
      <c r="E69" s="43"/>
      <c r="F69" s="43"/>
      <c r="G69" s="43"/>
    </row>
    <row r="70" spans="1:7" ht="13.5" customHeight="1">
      <c r="B70" s="58" t="s">
        <v>8</v>
      </c>
      <c r="C70" s="59" t="s">
        <v>9</v>
      </c>
      <c r="D70" s="90">
        <v>24620</v>
      </c>
      <c r="E70" s="90">
        <v>40112</v>
      </c>
      <c r="F70" s="90">
        <v>40112</v>
      </c>
      <c r="G70" s="56">
        <v>44058</v>
      </c>
    </row>
    <row r="71" spans="1:7" ht="13.5" customHeight="1">
      <c r="B71" s="58" t="s">
        <v>19</v>
      </c>
      <c r="C71" s="59" t="s">
        <v>20</v>
      </c>
      <c r="D71" s="90">
        <v>33960</v>
      </c>
      <c r="E71" s="90">
        <v>45237</v>
      </c>
      <c r="F71" s="90">
        <v>45237</v>
      </c>
      <c r="G71" s="56">
        <v>45879</v>
      </c>
    </row>
    <row r="72" spans="1:7" ht="13.5" customHeight="1">
      <c r="B72" s="58" t="s">
        <v>31</v>
      </c>
      <c r="C72" s="62" t="s">
        <v>35</v>
      </c>
      <c r="D72" s="90">
        <v>621</v>
      </c>
      <c r="E72" s="90">
        <v>1216</v>
      </c>
      <c r="F72" s="90">
        <v>1216</v>
      </c>
      <c r="G72" s="56">
        <v>1</v>
      </c>
    </row>
    <row r="73" spans="1:7" ht="13.5" customHeight="1">
      <c r="B73" s="58" t="s">
        <v>32</v>
      </c>
      <c r="C73" s="62" t="s">
        <v>36</v>
      </c>
      <c r="D73" s="90">
        <v>15878</v>
      </c>
      <c r="E73" s="90">
        <v>5219</v>
      </c>
      <c r="F73" s="90">
        <v>5219</v>
      </c>
      <c r="G73" s="56">
        <v>5818</v>
      </c>
    </row>
    <row r="74" spans="1:7" ht="13.5" customHeight="1">
      <c r="B74" s="58" t="s">
        <v>33</v>
      </c>
      <c r="C74" s="62" t="s">
        <v>37</v>
      </c>
      <c r="D74" s="60">
        <v>0</v>
      </c>
      <c r="E74" s="90">
        <v>1</v>
      </c>
      <c r="F74" s="90">
        <v>1</v>
      </c>
      <c r="G74" s="56">
        <v>1</v>
      </c>
    </row>
    <row r="75" spans="1:7" s="1" customFormat="1" ht="13.5" customHeight="1">
      <c r="A75" s="19"/>
      <c r="B75" s="58" t="s">
        <v>34</v>
      </c>
      <c r="C75" s="62" t="s">
        <v>38</v>
      </c>
      <c r="D75" s="60">
        <v>0</v>
      </c>
      <c r="E75" s="90">
        <v>2100</v>
      </c>
      <c r="F75" s="90">
        <v>2100</v>
      </c>
      <c r="G75" s="56">
        <v>1500</v>
      </c>
    </row>
    <row r="76" spans="1:7" s="1" customFormat="1" ht="13.5" customHeight="1">
      <c r="A76" s="19"/>
      <c r="B76" s="61" t="s">
        <v>10</v>
      </c>
      <c r="C76" s="59" t="s">
        <v>39</v>
      </c>
      <c r="D76" s="90">
        <v>86</v>
      </c>
      <c r="E76" s="90">
        <v>412</v>
      </c>
      <c r="F76" s="90">
        <v>412</v>
      </c>
      <c r="G76" s="56">
        <v>612</v>
      </c>
    </row>
    <row r="77" spans="1:7" s="84" customFormat="1" ht="13.5" customHeight="1">
      <c r="A77" s="62"/>
      <c r="B77" s="82" t="s">
        <v>49</v>
      </c>
      <c r="C77" s="62" t="s">
        <v>48</v>
      </c>
      <c r="D77" s="31">
        <v>0</v>
      </c>
      <c r="E77" s="43">
        <v>1</v>
      </c>
      <c r="F77" s="43">
        <v>1</v>
      </c>
      <c r="G77" s="43">
        <v>1</v>
      </c>
    </row>
    <row r="78" spans="1:7" s="1" customFormat="1" ht="13.5" customHeight="1">
      <c r="A78" s="3"/>
      <c r="B78" s="41" t="s">
        <v>11</v>
      </c>
      <c r="C78" s="30" t="s">
        <v>12</v>
      </c>
      <c r="D78" s="43">
        <v>2063</v>
      </c>
      <c r="E78" s="43">
        <v>1500</v>
      </c>
      <c r="F78" s="43">
        <v>1500</v>
      </c>
      <c r="G78" s="56">
        <v>1500</v>
      </c>
    </row>
    <row r="79" spans="1:7" ht="13.5" customHeight="1">
      <c r="A79" s="62"/>
      <c r="B79" s="63" t="s">
        <v>44</v>
      </c>
      <c r="C79" s="62" t="s">
        <v>40</v>
      </c>
      <c r="D79" s="31">
        <v>0</v>
      </c>
      <c r="E79" s="43">
        <v>1</v>
      </c>
      <c r="F79" s="43">
        <v>1</v>
      </c>
      <c r="G79" s="56">
        <v>1</v>
      </c>
    </row>
    <row r="80" spans="1:7" ht="13.5" customHeight="1">
      <c r="A80" s="62"/>
      <c r="B80" s="63" t="s">
        <v>45</v>
      </c>
      <c r="C80" s="62" t="s">
        <v>41</v>
      </c>
      <c r="D80" s="31">
        <v>0</v>
      </c>
      <c r="E80" s="43">
        <v>1</v>
      </c>
      <c r="F80" s="43">
        <v>1</v>
      </c>
      <c r="G80" s="56">
        <v>1</v>
      </c>
    </row>
    <row r="81" spans="1:7" ht="13.5" customHeight="1">
      <c r="A81" s="62"/>
      <c r="B81" s="63" t="s">
        <v>46</v>
      </c>
      <c r="C81" s="62" t="s">
        <v>42</v>
      </c>
      <c r="D81" s="43">
        <f>978-1</f>
        <v>977</v>
      </c>
      <c r="E81" s="43">
        <v>1</v>
      </c>
      <c r="F81" s="43">
        <v>1</v>
      </c>
      <c r="G81" s="56">
        <v>1</v>
      </c>
    </row>
    <row r="82" spans="1:7" ht="13.5" customHeight="1">
      <c r="A82" s="62"/>
      <c r="B82" s="63" t="s">
        <v>47</v>
      </c>
      <c r="C82" s="62" t="s">
        <v>43</v>
      </c>
      <c r="D82" s="31">
        <v>0</v>
      </c>
      <c r="E82" s="43">
        <v>1</v>
      </c>
      <c r="F82" s="43">
        <v>1</v>
      </c>
      <c r="G82" s="56">
        <v>1</v>
      </c>
    </row>
    <row r="83" spans="1:7" ht="13.5" customHeight="1">
      <c r="A83" s="62"/>
      <c r="B83" s="63" t="s">
        <v>55</v>
      </c>
      <c r="C83" s="62" t="s">
        <v>56</v>
      </c>
      <c r="D83" s="43">
        <v>447</v>
      </c>
      <c r="E83" s="43">
        <v>1</v>
      </c>
      <c r="F83" s="43">
        <v>1</v>
      </c>
      <c r="G83" s="56">
        <v>1</v>
      </c>
    </row>
    <row r="84" spans="1:7" ht="13.5" customHeight="1">
      <c r="A84" s="62"/>
      <c r="B84" s="63" t="s">
        <v>52</v>
      </c>
      <c r="C84" s="62" t="s">
        <v>53</v>
      </c>
      <c r="D84" s="43">
        <f>1639-1</f>
        <v>1638</v>
      </c>
      <c r="E84" s="43">
        <v>400</v>
      </c>
      <c r="F84" s="43">
        <v>400</v>
      </c>
      <c r="G84" s="56">
        <v>5400</v>
      </c>
    </row>
    <row r="85" spans="1:7" ht="15" customHeight="1">
      <c r="A85" s="3" t="s">
        <v>1</v>
      </c>
      <c r="B85" s="4">
        <v>19</v>
      </c>
      <c r="C85" s="102" t="s">
        <v>7</v>
      </c>
      <c r="D85" s="80">
        <f t="shared" ref="D85:F85" si="14">SUM(D70:D84)</f>
        <v>80290</v>
      </c>
      <c r="E85" s="80">
        <f t="shared" si="14"/>
        <v>96203</v>
      </c>
      <c r="F85" s="80">
        <f t="shared" si="14"/>
        <v>96203</v>
      </c>
      <c r="G85" s="80">
        <f t="shared" ref="G85" si="15">SUM(G70:G84)</f>
        <v>104775</v>
      </c>
    </row>
    <row r="86" spans="1:7">
      <c r="A86" s="3"/>
      <c r="B86" s="4"/>
      <c r="C86" s="102"/>
      <c r="D86" s="69"/>
      <c r="E86" s="70"/>
      <c r="F86" s="70"/>
      <c r="G86" s="70"/>
    </row>
    <row r="87" spans="1:7" ht="25.5">
      <c r="A87" s="3"/>
      <c r="B87" s="4">
        <v>20</v>
      </c>
      <c r="C87" s="102" t="s">
        <v>93</v>
      </c>
      <c r="D87" s="31"/>
      <c r="E87" s="43"/>
      <c r="F87" s="43"/>
      <c r="G87" s="43"/>
    </row>
    <row r="88" spans="1:7">
      <c r="A88" s="3"/>
      <c r="B88" s="63" t="s">
        <v>92</v>
      </c>
      <c r="C88" s="102" t="s">
        <v>53</v>
      </c>
      <c r="D88" s="31">
        <v>0</v>
      </c>
      <c r="E88" s="31">
        <v>0</v>
      </c>
      <c r="F88" s="31">
        <v>0</v>
      </c>
      <c r="G88" s="56">
        <v>300000</v>
      </c>
    </row>
    <row r="89" spans="1:7" ht="15" customHeight="1">
      <c r="A89" s="3"/>
      <c r="B89" s="63" t="s">
        <v>73</v>
      </c>
      <c r="C89" s="71" t="s">
        <v>72</v>
      </c>
      <c r="D89" s="43">
        <v>699</v>
      </c>
      <c r="E89" s="43">
        <v>50000</v>
      </c>
      <c r="F89" s="43">
        <f>50000-43689</f>
        <v>6311</v>
      </c>
      <c r="G89" s="42">
        <v>0</v>
      </c>
    </row>
    <row r="90" spans="1:7" ht="25.5">
      <c r="A90" s="3" t="s">
        <v>1</v>
      </c>
      <c r="B90" s="4">
        <v>20</v>
      </c>
      <c r="C90" s="102" t="s">
        <v>71</v>
      </c>
      <c r="D90" s="80">
        <f>SUM(D88:D89)</f>
        <v>699</v>
      </c>
      <c r="E90" s="80">
        <f t="shared" ref="E90:G90" si="16">SUM(E88:E89)</f>
        <v>50000</v>
      </c>
      <c r="F90" s="80">
        <f t="shared" si="16"/>
        <v>6311</v>
      </c>
      <c r="G90" s="80">
        <f t="shared" si="16"/>
        <v>300000</v>
      </c>
    </row>
    <row r="91" spans="1:7">
      <c r="A91" s="3"/>
      <c r="B91" s="4"/>
      <c r="C91" s="102"/>
      <c r="D91" s="91"/>
      <c r="E91" s="91"/>
      <c r="F91" s="43"/>
      <c r="G91" s="43"/>
    </row>
    <row r="92" spans="1:7" s="84" customFormat="1" ht="13.9" customHeight="1">
      <c r="A92" s="62"/>
      <c r="B92" s="92" t="s">
        <v>95</v>
      </c>
      <c r="C92" s="62" t="s">
        <v>94</v>
      </c>
      <c r="D92" s="43"/>
      <c r="E92" s="43"/>
      <c r="F92" s="43"/>
      <c r="G92" s="43"/>
    </row>
    <row r="93" spans="1:7" s="84" customFormat="1" ht="13.9" customHeight="1">
      <c r="A93" s="62"/>
      <c r="B93" s="63" t="s">
        <v>96</v>
      </c>
      <c r="C93" s="62" t="s">
        <v>53</v>
      </c>
      <c r="D93" s="31">
        <v>0</v>
      </c>
      <c r="E93" s="31">
        <v>0</v>
      </c>
      <c r="F93" s="31">
        <v>0</v>
      </c>
      <c r="G93" s="43">
        <v>1638</v>
      </c>
    </row>
    <row r="94" spans="1:7" s="84" customFormat="1" ht="13.9" customHeight="1">
      <c r="A94" s="62" t="s">
        <v>1</v>
      </c>
      <c r="B94" s="92" t="s">
        <v>95</v>
      </c>
      <c r="C94" s="62" t="s">
        <v>94</v>
      </c>
      <c r="D94" s="34">
        <f>D93</f>
        <v>0</v>
      </c>
      <c r="E94" s="34">
        <f t="shared" ref="E94:G94" si="17">E93</f>
        <v>0</v>
      </c>
      <c r="F94" s="34">
        <f t="shared" si="17"/>
        <v>0</v>
      </c>
      <c r="G94" s="80">
        <f t="shared" si="17"/>
        <v>1638</v>
      </c>
    </row>
    <row r="95" spans="1:7" ht="15" customHeight="1">
      <c r="A95" s="3" t="s">
        <v>1</v>
      </c>
      <c r="B95" s="45">
        <v>80.001000000000005</v>
      </c>
      <c r="C95" s="44" t="s">
        <v>30</v>
      </c>
      <c r="D95" s="80">
        <f>D85+D90+D94</f>
        <v>80989</v>
      </c>
      <c r="E95" s="80">
        <f t="shared" ref="E95:G95" si="18">E85+E90+E94</f>
        <v>146203</v>
      </c>
      <c r="F95" s="80">
        <f t="shared" si="18"/>
        <v>102514</v>
      </c>
      <c r="G95" s="80">
        <f t="shared" si="18"/>
        <v>406413</v>
      </c>
    </row>
    <row r="96" spans="1:7" s="96" customFormat="1" ht="15" customHeight="1">
      <c r="A96" s="3" t="s">
        <v>1</v>
      </c>
      <c r="B96" s="94">
        <v>80</v>
      </c>
      <c r="C96" s="95" t="s">
        <v>29</v>
      </c>
      <c r="D96" s="80">
        <f t="shared" ref="D96:G96" si="19">D95</f>
        <v>80989</v>
      </c>
      <c r="E96" s="80">
        <f t="shared" si="19"/>
        <v>146203</v>
      </c>
      <c r="F96" s="80">
        <f t="shared" si="19"/>
        <v>102514</v>
      </c>
      <c r="G96" s="80">
        <f t="shared" si="19"/>
        <v>406413</v>
      </c>
    </row>
    <row r="97" spans="1:7" ht="15" customHeight="1">
      <c r="A97" s="3" t="s">
        <v>1</v>
      </c>
      <c r="B97" s="46">
        <v>2852</v>
      </c>
      <c r="C97" s="119" t="s">
        <v>0</v>
      </c>
      <c r="D97" s="47">
        <f t="shared" ref="D97:G97" si="20">D65+D96</f>
        <v>99756</v>
      </c>
      <c r="E97" s="47">
        <f t="shared" si="20"/>
        <v>185636</v>
      </c>
      <c r="F97" s="47">
        <f t="shared" si="20"/>
        <v>141947</v>
      </c>
      <c r="G97" s="47">
        <f t="shared" si="20"/>
        <v>453752</v>
      </c>
    </row>
    <row r="98" spans="1:7" ht="15" customHeight="1">
      <c r="A98" s="68" t="s">
        <v>1</v>
      </c>
      <c r="B98" s="118"/>
      <c r="C98" s="118" t="s">
        <v>4</v>
      </c>
      <c r="D98" s="36">
        <f t="shared" ref="D98:G98" si="21">D97</f>
        <v>99756</v>
      </c>
      <c r="E98" s="36">
        <f t="shared" si="21"/>
        <v>185636</v>
      </c>
      <c r="F98" s="36">
        <f t="shared" si="21"/>
        <v>141947</v>
      </c>
      <c r="G98" s="36">
        <f t="shared" si="21"/>
        <v>453752</v>
      </c>
    </row>
    <row r="99" spans="1:7">
      <c r="A99" s="53"/>
      <c r="B99" s="50"/>
      <c r="C99" s="50"/>
      <c r="D99" s="52"/>
      <c r="E99" s="52"/>
      <c r="F99" s="52"/>
      <c r="G99" s="52"/>
    </row>
    <row r="100" spans="1:7">
      <c r="A100" s="3"/>
      <c r="B100" s="46"/>
      <c r="C100" s="46" t="s">
        <v>57</v>
      </c>
      <c r="D100" s="48"/>
      <c r="E100" s="48"/>
      <c r="F100" s="48"/>
      <c r="G100" s="48"/>
    </row>
    <row r="101" spans="1:7" ht="25.5">
      <c r="A101" s="19" t="s">
        <v>5</v>
      </c>
      <c r="B101" s="46">
        <v>4859</v>
      </c>
      <c r="C101" s="46" t="s">
        <v>58</v>
      </c>
      <c r="D101" s="48"/>
      <c r="E101" s="48"/>
      <c r="F101" s="48"/>
      <c r="G101" s="48"/>
    </row>
    <row r="102" spans="1:7">
      <c r="A102" s="3"/>
      <c r="B102" s="26">
        <v>1</v>
      </c>
      <c r="C102" s="4" t="s">
        <v>59</v>
      </c>
      <c r="D102" s="48"/>
      <c r="E102" s="48"/>
      <c r="F102" s="48"/>
      <c r="G102" s="48"/>
    </row>
    <row r="103" spans="1:7" s="29" customFormat="1">
      <c r="A103" s="97"/>
      <c r="B103" s="98" t="s">
        <v>82</v>
      </c>
      <c r="C103" s="99" t="s">
        <v>6</v>
      </c>
      <c r="D103" s="100"/>
      <c r="E103" s="100"/>
      <c r="F103" s="100"/>
      <c r="G103" s="100"/>
    </row>
    <row r="104" spans="1:7" ht="15" customHeight="1">
      <c r="A104" s="3"/>
      <c r="B104" s="4">
        <v>19</v>
      </c>
      <c r="C104" s="102" t="s">
        <v>7</v>
      </c>
      <c r="D104" s="48"/>
      <c r="E104" s="48"/>
      <c r="F104" s="48"/>
      <c r="G104" s="48"/>
    </row>
    <row r="105" spans="1:7" ht="15" customHeight="1">
      <c r="A105" s="3"/>
      <c r="B105" s="54" t="s">
        <v>83</v>
      </c>
      <c r="C105" s="4" t="s">
        <v>84</v>
      </c>
      <c r="D105" s="48">
        <v>2849</v>
      </c>
      <c r="E105" s="48">
        <v>1153</v>
      </c>
      <c r="F105" s="48">
        <v>1153</v>
      </c>
      <c r="G105" s="32">
        <v>0</v>
      </c>
    </row>
    <row r="106" spans="1:7" ht="28.5" customHeight="1">
      <c r="A106" s="3"/>
      <c r="B106" s="54" t="s">
        <v>97</v>
      </c>
      <c r="C106" s="4" t="s">
        <v>98</v>
      </c>
      <c r="D106" s="49">
        <v>0</v>
      </c>
      <c r="E106" s="49">
        <v>0</v>
      </c>
      <c r="F106" s="49">
        <v>0</v>
      </c>
      <c r="G106" s="48">
        <v>4000</v>
      </c>
    </row>
    <row r="107" spans="1:7" ht="15" customHeight="1">
      <c r="A107" s="3" t="s">
        <v>1</v>
      </c>
      <c r="B107" s="4">
        <v>19</v>
      </c>
      <c r="C107" s="102" t="s">
        <v>7</v>
      </c>
      <c r="D107" s="36">
        <f>SUM(D105:D106)</f>
        <v>2849</v>
      </c>
      <c r="E107" s="36">
        <f t="shared" ref="E107:G107" si="22">SUM(E105:E106)</f>
        <v>1153</v>
      </c>
      <c r="F107" s="36">
        <f t="shared" si="22"/>
        <v>1153</v>
      </c>
      <c r="G107" s="36">
        <f t="shared" si="22"/>
        <v>4000</v>
      </c>
    </row>
    <row r="108" spans="1:7">
      <c r="A108" s="3"/>
      <c r="B108" s="45"/>
      <c r="C108" s="44"/>
      <c r="D108" s="48"/>
      <c r="E108" s="48"/>
      <c r="F108" s="48"/>
      <c r="G108" s="48"/>
    </row>
    <row r="109" spans="1:7" ht="15" customHeight="1">
      <c r="A109" s="3"/>
      <c r="B109" s="4">
        <v>72</v>
      </c>
      <c r="C109" s="4" t="s">
        <v>81</v>
      </c>
      <c r="D109" s="48"/>
      <c r="E109" s="48"/>
      <c r="F109" s="48"/>
      <c r="G109" s="48"/>
    </row>
    <row r="110" spans="1:7" ht="15" customHeight="1">
      <c r="A110" s="3"/>
      <c r="B110" s="54" t="s">
        <v>79</v>
      </c>
      <c r="C110" s="4" t="s">
        <v>80</v>
      </c>
      <c r="D110" s="48">
        <v>100000</v>
      </c>
      <c r="E110" s="32">
        <v>0</v>
      </c>
      <c r="F110" s="32">
        <v>0</v>
      </c>
      <c r="G110" s="32">
        <v>0</v>
      </c>
    </row>
    <row r="111" spans="1:7" ht="15" customHeight="1">
      <c r="A111" s="3"/>
      <c r="B111" s="54" t="s">
        <v>85</v>
      </c>
      <c r="C111" s="4" t="s">
        <v>86</v>
      </c>
      <c r="D111" s="47">
        <v>7335</v>
      </c>
      <c r="E111" s="49">
        <v>0</v>
      </c>
      <c r="F111" s="49">
        <v>0</v>
      </c>
      <c r="G111" s="49">
        <v>0</v>
      </c>
    </row>
    <row r="112" spans="1:7" ht="15" customHeight="1">
      <c r="A112" s="3" t="s">
        <v>1</v>
      </c>
      <c r="B112" s="4">
        <v>72</v>
      </c>
      <c r="C112" s="4" t="s">
        <v>81</v>
      </c>
      <c r="D112" s="47">
        <f t="shared" ref="D112:G112" si="23">SUM(D110:D111)</f>
        <v>107335</v>
      </c>
      <c r="E112" s="49">
        <f t="shared" si="23"/>
        <v>0</v>
      </c>
      <c r="F112" s="49">
        <f t="shared" si="23"/>
        <v>0</v>
      </c>
      <c r="G112" s="49">
        <f t="shared" si="23"/>
        <v>0</v>
      </c>
    </row>
    <row r="113" spans="1:7" ht="15" customHeight="1">
      <c r="A113" s="3"/>
      <c r="B113" s="4"/>
      <c r="C113" s="4"/>
      <c r="D113" s="32"/>
      <c r="E113" s="48"/>
      <c r="F113" s="48"/>
      <c r="G113" s="32"/>
    </row>
    <row r="114" spans="1:7" ht="15" customHeight="1">
      <c r="A114" s="3"/>
      <c r="B114" s="4">
        <v>73</v>
      </c>
      <c r="C114" s="4" t="s">
        <v>102</v>
      </c>
      <c r="D114" s="48"/>
      <c r="E114" s="48"/>
      <c r="F114" s="48"/>
      <c r="G114" s="48"/>
    </row>
    <row r="115" spans="1:7" ht="15" customHeight="1">
      <c r="A115" s="3"/>
      <c r="B115" s="54" t="s">
        <v>103</v>
      </c>
      <c r="C115" s="4" t="s">
        <v>80</v>
      </c>
      <c r="D115" s="49">
        <v>0</v>
      </c>
      <c r="E115" s="49">
        <v>0</v>
      </c>
      <c r="F115" s="49">
        <v>0</v>
      </c>
      <c r="G115" s="47">
        <v>5600</v>
      </c>
    </row>
    <row r="116" spans="1:7" ht="15" customHeight="1">
      <c r="A116" s="3" t="s">
        <v>1</v>
      </c>
      <c r="B116" s="4">
        <v>73</v>
      </c>
      <c r="C116" s="4" t="s">
        <v>102</v>
      </c>
      <c r="D116" s="49">
        <f t="shared" ref="D116:G116" si="24">SUM(D115:D115)</f>
        <v>0</v>
      </c>
      <c r="E116" s="49">
        <f t="shared" si="24"/>
        <v>0</v>
      </c>
      <c r="F116" s="49">
        <f t="shared" si="24"/>
        <v>0</v>
      </c>
      <c r="G116" s="47">
        <f t="shared" si="24"/>
        <v>5600</v>
      </c>
    </row>
    <row r="117" spans="1:7" s="29" customFormat="1">
      <c r="A117" s="97" t="s">
        <v>1</v>
      </c>
      <c r="B117" s="98" t="s">
        <v>82</v>
      </c>
      <c r="C117" s="99" t="s">
        <v>6</v>
      </c>
      <c r="D117" s="101">
        <f>D112+D107+D116</f>
        <v>110184</v>
      </c>
      <c r="E117" s="101">
        <f t="shared" ref="E117:G117" si="25">E112+E107+E116</f>
        <v>1153</v>
      </c>
      <c r="F117" s="101">
        <f t="shared" si="25"/>
        <v>1153</v>
      </c>
      <c r="G117" s="101">
        <f t="shared" si="25"/>
        <v>9600</v>
      </c>
    </row>
    <row r="118" spans="1:7" ht="15" customHeight="1">
      <c r="A118" s="3" t="s">
        <v>1</v>
      </c>
      <c r="B118" s="26">
        <v>1</v>
      </c>
      <c r="C118" s="4" t="s">
        <v>59</v>
      </c>
      <c r="D118" s="47">
        <f t="shared" ref="D118:G118" si="26">D117</f>
        <v>110184</v>
      </c>
      <c r="E118" s="47">
        <f t="shared" si="26"/>
        <v>1153</v>
      </c>
      <c r="F118" s="47">
        <f t="shared" si="26"/>
        <v>1153</v>
      </c>
      <c r="G118" s="47">
        <f t="shared" si="26"/>
        <v>9600</v>
      </c>
    </row>
    <row r="119" spans="1:7" ht="25.5">
      <c r="A119" s="3" t="s">
        <v>1</v>
      </c>
      <c r="B119" s="46">
        <v>4859</v>
      </c>
      <c r="C119" s="46" t="s">
        <v>58</v>
      </c>
      <c r="D119" s="47">
        <f t="shared" ref="D119:G120" si="27">D118</f>
        <v>110184</v>
      </c>
      <c r="E119" s="47">
        <f t="shared" si="27"/>
        <v>1153</v>
      </c>
      <c r="F119" s="47">
        <f t="shared" si="27"/>
        <v>1153</v>
      </c>
      <c r="G119" s="47">
        <f t="shared" si="27"/>
        <v>9600</v>
      </c>
    </row>
    <row r="120" spans="1:7" ht="15" customHeight="1">
      <c r="A120" s="37" t="s">
        <v>1</v>
      </c>
      <c r="B120" s="38"/>
      <c r="C120" s="38" t="s">
        <v>57</v>
      </c>
      <c r="D120" s="47">
        <f t="shared" si="27"/>
        <v>110184</v>
      </c>
      <c r="E120" s="47">
        <f t="shared" si="27"/>
        <v>1153</v>
      </c>
      <c r="F120" s="47">
        <f t="shared" si="27"/>
        <v>1153</v>
      </c>
      <c r="G120" s="47">
        <f t="shared" si="27"/>
        <v>9600</v>
      </c>
    </row>
    <row r="121" spans="1:7" s="64" customFormat="1" ht="15" customHeight="1">
      <c r="A121" s="37" t="s">
        <v>1</v>
      </c>
      <c r="B121" s="39"/>
      <c r="C121" s="116" t="s">
        <v>2</v>
      </c>
      <c r="D121" s="117">
        <f t="shared" ref="D121:G121" si="28">D98+D120</f>
        <v>209940</v>
      </c>
      <c r="E121" s="117">
        <f t="shared" si="28"/>
        <v>186789</v>
      </c>
      <c r="F121" s="117">
        <f t="shared" si="28"/>
        <v>143100</v>
      </c>
      <c r="G121" s="117">
        <f t="shared" si="28"/>
        <v>463352</v>
      </c>
    </row>
  </sheetData>
  <autoFilter ref="A16:G121"/>
  <mergeCells count="3">
    <mergeCell ref="A1:G1"/>
    <mergeCell ref="A2:G2"/>
    <mergeCell ref="E5:G5"/>
  </mergeCells>
  <phoneticPr fontId="2" type="noConversion"/>
  <printOptions horizontalCentered="1"/>
  <pageMargins left="0.55118110236220474" right="0.55118110236220474" top="0.74803149606299213" bottom="1.5748031496062993" header="0.51181102362204722" footer="1.1811023622047245"/>
  <pageSetup paperSize="9" scale="94" firstPageNumber="228" orientation="portrait" blackAndWhite="1" useFirstPageNumber="1" r:id="rId1"/>
  <headerFooter alignWithMargins="0">
    <oddHeader xml:space="preserve">&amp;C   </oddHeader>
    <oddFooter>&amp;C&amp;"Times New Roman,Bold"  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dem18</vt:lpstr>
      <vt:lpstr>'dem18'!i</vt:lpstr>
      <vt:lpstr>'dem18'!Print_Area</vt:lpstr>
      <vt:lpstr>'dem18'!Print_Titles</vt:lpstr>
      <vt:lpstr>'dem18'!voted</vt:lpstr>
    </vt:vector>
  </TitlesOfParts>
  <Company>Government of Sikkim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Secretary Finance</dc:creator>
  <cp:lastModifiedBy>Budget JA1</cp:lastModifiedBy>
  <cp:lastPrinted>2026-07-19T03:23:14Z</cp:lastPrinted>
  <dcterms:created xsi:type="dcterms:W3CDTF">2004-06-02T16:18:36Z</dcterms:created>
  <dcterms:modified xsi:type="dcterms:W3CDTF">2026-07-28T10:57:15Z</dcterms:modified>
</cp:coreProperties>
</file>