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295" windowHeight="12495"/>
  </bookViews>
  <sheets>
    <sheet name="dem50" sheetId="4" r:id="rId1"/>
  </sheets>
  <definedNames>
    <definedName name="__123Graph_D" hidden="1">#REF!</definedName>
    <definedName name="_xlnm._FilterDatabase" localSheetId="0" hidden="1">'dem50'!$A$15:$G$121</definedName>
    <definedName name="_Regression_Int" localSheetId="0" hidden="1">1</definedName>
    <definedName name="css" localSheetId="0">'dem50'!#REF!</definedName>
    <definedName name="cssrec" localSheetId="0">'dem50'!#REF!</definedName>
    <definedName name="fw" localSheetId="0">'dem50'!#REF!</definedName>
    <definedName name="health" localSheetId="0">'dem50'!$D$66:$G$66</definedName>
    <definedName name="healthcap" localSheetId="0">'dem50'!$D$118:$G$118</definedName>
    <definedName name="healthrec" localSheetId="0">'dem50'!#REF!</definedName>
    <definedName name="healthrec2" localSheetId="0">'dem50'!#REF!</definedName>
    <definedName name="healthrec3" localSheetId="0">'dem50'!#REF!</definedName>
    <definedName name="housing" localSheetId="0">'dem50'!#REF!</definedName>
    <definedName name="loan" localSheetId="0">'dem50'!#REF!</definedName>
    <definedName name="np" localSheetId="0">'dem50'!#REF!</definedName>
    <definedName name="_xlnm.Print_Area" localSheetId="0">'dem50'!$A$1:$G$120</definedName>
    <definedName name="_xlnm.Print_Titles" localSheetId="0">'dem50'!$12:$15</definedName>
    <definedName name="pw" localSheetId="0">'dem50'!#REF!</definedName>
    <definedName name="pwrec" localSheetId="0">'dem50'!#REF!</definedName>
    <definedName name="rec" localSheetId="0">'dem50'!#REF!</definedName>
    <definedName name="revise" localSheetId="0">'dem50'!#REF!</definedName>
    <definedName name="summary" localSheetId="0">'dem50'!#REF!</definedName>
    <definedName name="Z_239EE218_578E_4317_BEED_14D5D7089E27_.wvu.Cols" localSheetId="0" hidden="1">'dem50'!#REF!</definedName>
    <definedName name="Z_239EE218_578E_4317_BEED_14D5D7089E27_.wvu.FilterData" localSheetId="0" hidden="1">'dem50'!$A$1:$G$117</definedName>
    <definedName name="Z_239EE218_578E_4317_BEED_14D5D7089E27_.wvu.PrintArea" localSheetId="0" hidden="1">'dem50'!$A$1:$G$117</definedName>
    <definedName name="Z_239EE218_578E_4317_BEED_14D5D7089E27_.wvu.PrintTitles" localSheetId="0" hidden="1">'dem50'!$12:$15</definedName>
    <definedName name="Z_302A3EA3_AE96_11D5_A646_0050BA3D7AFD_.wvu.Cols" localSheetId="0" hidden="1">'dem50'!#REF!</definedName>
    <definedName name="Z_302A3EA3_AE96_11D5_A646_0050BA3D7AFD_.wvu.FilterData" localSheetId="0" hidden="1">'dem50'!$A$1:$G$117</definedName>
    <definedName name="Z_302A3EA3_AE96_11D5_A646_0050BA3D7AFD_.wvu.PrintArea" localSheetId="0" hidden="1">'dem50'!$A$1:$G$117</definedName>
    <definedName name="Z_302A3EA3_AE96_11D5_A646_0050BA3D7AFD_.wvu.PrintTitles" localSheetId="0" hidden="1">'dem50'!$12:$15</definedName>
    <definedName name="Z_36DBA021_0ECB_11D4_8064_004005726899_.wvu.Cols" localSheetId="0" hidden="1">'dem50'!#REF!</definedName>
    <definedName name="Z_36DBA021_0ECB_11D4_8064_004005726899_.wvu.FilterData" localSheetId="0" hidden="1">'dem50'!$C$16:$C$66</definedName>
    <definedName name="Z_36DBA021_0ECB_11D4_8064_004005726899_.wvu.PrintArea" localSheetId="0" hidden="1">'dem50'!$A$1:$G$117</definedName>
    <definedName name="Z_36DBA021_0ECB_11D4_8064_004005726899_.wvu.PrintTitles" localSheetId="0" hidden="1">'dem50'!$12:$15</definedName>
    <definedName name="Z_93EBE921_AE91_11D5_8685_004005726899_.wvu.Cols" localSheetId="0" hidden="1">'dem50'!#REF!</definedName>
    <definedName name="Z_93EBE921_AE91_11D5_8685_004005726899_.wvu.FilterData" localSheetId="0" hidden="1">'dem50'!$C$16:$C$66</definedName>
    <definedName name="Z_93EBE921_AE91_11D5_8685_004005726899_.wvu.PrintArea" localSheetId="0" hidden="1">'dem50'!$A$1:$G$117</definedName>
    <definedName name="Z_93EBE921_AE91_11D5_8685_004005726899_.wvu.PrintTitles" localSheetId="0" hidden="1">'dem50'!$12:$15</definedName>
    <definedName name="Z_94DA79C1_0FDE_11D5_9579_000021DAEEA2_.wvu.Cols" localSheetId="0" hidden="1">'dem50'!#REF!</definedName>
    <definedName name="Z_94DA79C1_0FDE_11D5_9579_000021DAEEA2_.wvu.FilterData" localSheetId="0" hidden="1">'dem50'!$C$16:$C$66</definedName>
    <definedName name="Z_94DA79C1_0FDE_11D5_9579_000021DAEEA2_.wvu.PrintArea" localSheetId="0" hidden="1">'dem50'!$A$1:$G$117</definedName>
    <definedName name="Z_94DA79C1_0FDE_11D5_9579_000021DAEEA2_.wvu.PrintTitles" localSheetId="0" hidden="1">'dem50'!$12:$15</definedName>
    <definedName name="Z_ABD99FA4_164C_11D6_A646_0050BA3D7AFD_.wvu.FilterData" localSheetId="0" hidden="1">'dem50'!$C$16:$C$66</definedName>
    <definedName name="Z_ABD99FA5_164C_11D6_A646_0050BA3D7AFD_.wvu.FilterData" localSheetId="0" hidden="1">'dem50'!$C$16:$C$66</definedName>
    <definedName name="Z_B4CB0972_161F_11D5_8064_004005726899_.wvu.FilterData" localSheetId="0" hidden="1">'dem50'!$C$16:$C$66</definedName>
    <definedName name="Z_B4CB098C_161F_11D5_8064_004005726899_.wvu.FilterData" localSheetId="0" hidden="1">'dem50'!$C$16:$C$66</definedName>
    <definedName name="Z_B4CB0999_161F_11D5_8064_004005726899_.wvu.FilterData" localSheetId="0" hidden="1">'dem50'!$C$16:$C$66</definedName>
    <definedName name="Z_C868F8C3_16D7_11D5_A68D_81D6213F5331_.wvu.Cols" localSheetId="0" hidden="1">'dem50'!#REF!</definedName>
    <definedName name="Z_C868F8C3_16D7_11D5_A68D_81D6213F5331_.wvu.FilterData" localSheetId="0" hidden="1">'dem50'!$C$16:$C$66</definedName>
    <definedName name="Z_C868F8C3_16D7_11D5_A68D_81D6213F5331_.wvu.PrintArea" localSheetId="0" hidden="1">'dem50'!$A$1:$G$117</definedName>
    <definedName name="Z_C868F8C3_16D7_11D5_A68D_81D6213F5331_.wvu.PrintTitles" localSheetId="0" hidden="1">'dem50'!$12:$15</definedName>
    <definedName name="Z_E5DF37BD_125C_11D5_8DC4_D0F5D88B3549_.wvu.Cols" localSheetId="0" hidden="1">'dem50'!#REF!</definedName>
    <definedName name="Z_E5DF37BD_125C_11D5_8DC4_D0F5D88B3549_.wvu.FilterData" localSheetId="0" hidden="1">'dem50'!$C$16:$C$66</definedName>
    <definedName name="Z_E5DF37BD_125C_11D5_8DC4_D0F5D88B3549_.wvu.PrintArea" localSheetId="0" hidden="1">'dem50'!$A$1:$G$117</definedName>
    <definedName name="Z_E5DF37BD_125C_11D5_8DC4_D0F5D88B3549_.wvu.PrintTitles" localSheetId="0" hidden="1">'dem50'!$12:$15</definedName>
    <definedName name="Z_F8ADACC1_164E_11D6_B603_000021DAEEA2_.wvu.Cols" localSheetId="0" hidden="1">'dem50'!#REF!</definedName>
    <definedName name="Z_F8ADACC1_164E_11D6_B603_000021DAEEA2_.wvu.FilterData" localSheetId="0" hidden="1">'dem50'!$C$16:$C$66</definedName>
    <definedName name="Z_F8ADACC1_164E_11D6_B603_000021DAEEA2_.wvu.PrintArea" localSheetId="0" hidden="1">'dem50'!$A$1:$G$117</definedName>
    <definedName name="Z_F8ADACC1_164E_11D6_B603_000021DAEEA2_.wvu.PrintTitles" localSheetId="0" hidden="1">'dem50'!$12:$15</definedName>
  </definedNames>
  <calcPr calcId="125725"/>
</workbook>
</file>

<file path=xl/calcChain.xml><?xml version="1.0" encoding="utf-8"?>
<calcChain xmlns="http://schemas.openxmlformats.org/spreadsheetml/2006/main">
  <c r="G115" i="4"/>
  <c r="F115"/>
  <c r="E115"/>
  <c r="D115"/>
  <c r="E36" l="1"/>
  <c r="F36"/>
  <c r="D36"/>
  <c r="F111"/>
  <c r="E111"/>
  <c r="D111"/>
  <c r="G111"/>
  <c r="F107"/>
  <c r="E107"/>
  <c r="D107"/>
  <c r="G107"/>
  <c r="F49"/>
  <c r="E49"/>
  <c r="D49"/>
  <c r="G49"/>
  <c r="G103"/>
  <c r="F103"/>
  <c r="E103"/>
  <c r="D103"/>
  <c r="F99"/>
  <c r="E99"/>
  <c r="D99"/>
  <c r="G99"/>
  <c r="F95"/>
  <c r="E95"/>
  <c r="D95"/>
  <c r="G95"/>
  <c r="F91"/>
  <c r="E91"/>
  <c r="D91"/>
  <c r="F87"/>
  <c r="E87"/>
  <c r="D87"/>
  <c r="G87"/>
  <c r="F83"/>
  <c r="E83"/>
  <c r="D83"/>
  <c r="G83"/>
  <c r="F79"/>
  <c r="E79"/>
  <c r="D79"/>
  <c r="F75"/>
  <c r="E75"/>
  <c r="D75"/>
  <c r="G75"/>
  <c r="F45"/>
  <c r="E45"/>
  <c r="D45"/>
  <c r="G45"/>
  <c r="G91" l="1"/>
  <c r="D116"/>
  <c r="D117" s="1"/>
  <c r="D118" s="1"/>
  <c r="E116"/>
  <c r="E117" s="1"/>
  <c r="E118" s="1"/>
  <c r="E119" s="1"/>
  <c r="F116"/>
  <c r="F117" s="1"/>
  <c r="F118" s="1"/>
  <c r="F119" s="1"/>
  <c r="G79"/>
  <c r="E57"/>
  <c r="F57"/>
  <c r="D57"/>
  <c r="G57"/>
  <c r="E62"/>
  <c r="F62"/>
  <c r="D62"/>
  <c r="G62"/>
  <c r="G116" l="1"/>
  <c r="G117" s="1"/>
  <c r="D63"/>
  <c r="D64" s="1"/>
  <c r="G63"/>
  <c r="G64" s="1"/>
  <c r="F63"/>
  <c r="F64" s="1"/>
  <c r="E63"/>
  <c r="E64" s="1"/>
  <c r="D41" l="1"/>
  <c r="D50" s="1"/>
  <c r="E41"/>
  <c r="E50" s="1"/>
  <c r="F41"/>
  <c r="F50" s="1"/>
  <c r="D51" l="1"/>
  <c r="D65" s="1"/>
  <c r="D66" s="1"/>
  <c r="D67" s="1"/>
  <c r="E51"/>
  <c r="E65" s="1"/>
  <c r="E66" s="1"/>
  <c r="E67" s="1"/>
  <c r="E120" s="1"/>
  <c r="F51"/>
  <c r="F65" s="1"/>
  <c r="F66" s="1"/>
  <c r="F67" s="1"/>
  <c r="F120" s="1"/>
  <c r="D119"/>
  <c r="G118" l="1"/>
  <c r="G119" s="1"/>
  <c r="G36" l="1"/>
  <c r="D120"/>
  <c r="G41" l="1"/>
  <c r="G50" s="1"/>
  <c r="G51" l="1"/>
  <c r="G65" s="1"/>
  <c r="G66" s="1"/>
  <c r="G67" s="1"/>
  <c r="G120" l="1"/>
  <c r="D9" l="1"/>
  <c r="E9" l="1"/>
  <c r="F9" l="1"/>
</calcChain>
</file>

<file path=xl/sharedStrings.xml><?xml version="1.0" encoding="utf-8"?>
<sst xmlns="http://schemas.openxmlformats.org/spreadsheetml/2006/main" count="183" uniqueCount="101">
  <si>
    <t>Medical and Public Health</t>
  </si>
  <si>
    <t>Voted</t>
  </si>
  <si>
    <t>Major /Sub-Major/Minor/Sub/Detailed Heads</t>
  </si>
  <si>
    <t>Total</t>
  </si>
  <si>
    <t>REVENUE SECTION</t>
  </si>
  <si>
    <t>M.H.</t>
  </si>
  <si>
    <t>Salaries</t>
  </si>
  <si>
    <t>Office Expenses</t>
  </si>
  <si>
    <t>Head Office Establishment</t>
  </si>
  <si>
    <t>CAPITAL SECTION</t>
  </si>
  <si>
    <t>Wages</t>
  </si>
  <si>
    <t>II. Details of the estimates and the heads under which this grant will be accounted for:</t>
  </si>
  <si>
    <t>Revenue</t>
  </si>
  <si>
    <t>Capital</t>
  </si>
  <si>
    <t>B - Social Services (b) Health and Family Welfare</t>
  </si>
  <si>
    <t>National Mission on Ayush including Mission on Medicinal Plants</t>
  </si>
  <si>
    <t>National Ayush Mission (State Share)</t>
  </si>
  <si>
    <t>National Ayush Mission (Central Share)</t>
  </si>
  <si>
    <t>(In Thousands of Rupees)</t>
  </si>
  <si>
    <t>71</t>
  </si>
  <si>
    <t xml:space="preserve">Sowa Rigpa Project </t>
  </si>
  <si>
    <t>71.00.31</t>
  </si>
  <si>
    <t>Actuals</t>
  </si>
  <si>
    <t>Budget 
Estimate</t>
  </si>
  <si>
    <t>71.00.36</t>
  </si>
  <si>
    <t>Minor Civil and Electric Works</t>
  </si>
  <si>
    <t>Medical Treatment</t>
  </si>
  <si>
    <t>Allowances</t>
  </si>
  <si>
    <t>Domestic Travel Expenses</t>
  </si>
  <si>
    <t>Other Revenue Expenditure</t>
  </si>
  <si>
    <t>Fuel and Lubricants</t>
  </si>
  <si>
    <t>Materials and Supplies</t>
  </si>
  <si>
    <t>Repair and Maintenance</t>
  </si>
  <si>
    <t>Grant in Aid General</t>
  </si>
  <si>
    <t>Professional Services</t>
  </si>
  <si>
    <t>Grant in Aid Salaries</t>
  </si>
  <si>
    <t>2024-25</t>
  </si>
  <si>
    <t xml:space="preserve"> Revised 
Estimate</t>
  </si>
  <si>
    <t>2025-26</t>
  </si>
  <si>
    <t>2026-27</t>
  </si>
  <si>
    <t>AYUSH</t>
  </si>
  <si>
    <t>I. Estimate of the amount required in the year ending 31st March, 2027 to defray the charges in respect of Ayush</t>
  </si>
  <si>
    <t xml:space="preserve"> DEMAND NO. 50</t>
  </si>
  <si>
    <t>Urban Health Services - Other System of Medicine</t>
  </si>
  <si>
    <t>Direction and Administration</t>
  </si>
  <si>
    <t>Digital Equipments</t>
  </si>
  <si>
    <t>Other System</t>
  </si>
  <si>
    <t>17.51.49</t>
  </si>
  <si>
    <t>17.52.49</t>
  </si>
  <si>
    <t>17.52.36</t>
  </si>
  <si>
    <t>B - Capital Account of Social Services 
(h) Capital Account of Other Social Services</t>
  </si>
  <si>
    <t>Capital Outlay on Other Social Servies</t>
  </si>
  <si>
    <t>Capital Outlay on Other Social Services</t>
  </si>
  <si>
    <t>Ayush</t>
  </si>
  <si>
    <t>51.44.01</t>
  </si>
  <si>
    <t>51.44.02</t>
  </si>
  <si>
    <t>51.44.06</t>
  </si>
  <si>
    <t>51.44.07</t>
  </si>
  <si>
    <t>51.44.11</t>
  </si>
  <si>
    <t>51.44.13</t>
  </si>
  <si>
    <t>51.44.24</t>
  </si>
  <si>
    <t>51.44.19</t>
  </si>
  <si>
    <t>51.44.27</t>
  </si>
  <si>
    <t>51.44.29</t>
  </si>
  <si>
    <t>51.44.49</t>
  </si>
  <si>
    <t>00.001</t>
  </si>
  <si>
    <t>51.44.16</t>
  </si>
  <si>
    <t>Printing and Publication</t>
  </si>
  <si>
    <t>51.44.21</t>
  </si>
  <si>
    <t>51.44.28</t>
  </si>
  <si>
    <t>Emoluments of Chairpersons, Advisors &amp; OSDs</t>
  </si>
  <si>
    <t>72</t>
  </si>
  <si>
    <t>72.00.49</t>
  </si>
  <si>
    <t xml:space="preserve">National Ayush Mission </t>
  </si>
  <si>
    <t>Setting of 30 bedded Integrated Ayush hospital near Wellness Park, Gangtok (Central Share)</t>
  </si>
  <si>
    <t>52.60.52</t>
  </si>
  <si>
    <t>Buildings and Structures</t>
  </si>
  <si>
    <t>Setting of 30 bedded Integrated Ayush hospital near Wellness Park, Gangtok (State Share)</t>
  </si>
  <si>
    <t>52.61.52</t>
  </si>
  <si>
    <t>Construction of 100 bedded and 100 seated Ayurvedic College at Yangang (Central Share)</t>
  </si>
  <si>
    <t>52.62.52</t>
  </si>
  <si>
    <t>Construction of 100 bedded and 100 seated Ayurvedic College at Yangang (State Share)</t>
  </si>
  <si>
    <t>52.63.52</t>
  </si>
  <si>
    <t>Up-gradation of Sowa Rigpa Educational Institute at NIT (Central Share)</t>
  </si>
  <si>
    <t>52.64.52</t>
  </si>
  <si>
    <t>Up-gradation of Sowa Rigpa Educational Institute at NIT (State Share)</t>
  </si>
  <si>
    <t>52.65.52</t>
  </si>
  <si>
    <t>52.66.52</t>
  </si>
  <si>
    <t>52.67.52</t>
  </si>
  <si>
    <t>73</t>
  </si>
  <si>
    <t>Grant to Ayush Council</t>
  </si>
  <si>
    <t>Construction of Holiday Institute of Ayurveda at Lunchok, Gyalshing District (Central Share)</t>
  </si>
  <si>
    <t>52.68.52</t>
  </si>
  <si>
    <t>Construction of 30 bedded Ayush Hospital at Soreng (Central Share)</t>
  </si>
  <si>
    <t>52.69.52</t>
  </si>
  <si>
    <t>Up-gradation of 10 bedded Ayush Hospital at STNM (Central Share)</t>
  </si>
  <si>
    <t>Up-gradation of 10 bedded Ayush Hospital at STNM (State Share)</t>
  </si>
  <si>
    <t>Installation of Lift at Ayush Hospital</t>
  </si>
  <si>
    <t>`</t>
  </si>
  <si>
    <t>52.70.52</t>
  </si>
  <si>
    <t>73.00.31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</si>
</sst>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64" formatCode="0#"/>
    <numFmt numFmtId="165" formatCode="00000#"/>
    <numFmt numFmtId="166" formatCode="0#.000"/>
  </numFmts>
  <fonts count="8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1" fillId="0" borderId="0"/>
  </cellStyleXfs>
  <cellXfs count="107">
    <xf numFmtId="0" fontId="0" fillId="0" borderId="0" xfId="0"/>
    <xf numFmtId="0" fontId="3" fillId="0" borderId="0" xfId="5" applyFont="1" applyFill="1" applyBorder="1" applyAlignment="1">
      <alignment horizontal="left" vertical="top" wrapText="1"/>
    </xf>
    <xf numFmtId="0" fontId="3" fillId="0" borderId="0" xfId="4" applyFont="1" applyFill="1" applyBorder="1" applyAlignment="1">
      <alignment horizontal="left" vertical="top" wrapText="1"/>
    </xf>
    <xf numFmtId="0" fontId="3" fillId="0" borderId="0" xfId="4" applyFont="1" applyFill="1" applyBorder="1" applyAlignment="1">
      <alignment horizontal="right" vertical="top" wrapText="1"/>
    </xf>
    <xf numFmtId="0" fontId="3" fillId="0" borderId="0" xfId="8" applyNumberFormat="1" applyFont="1" applyFill="1" applyAlignment="1" applyProtection="1">
      <alignment horizontal="right"/>
    </xf>
    <xf numFmtId="0" fontId="4" fillId="0" borderId="0" xfId="8" applyNumberFormat="1" applyFont="1" applyFill="1" applyAlignment="1">
      <alignment horizontal="center"/>
    </xf>
    <xf numFmtId="0" fontId="3" fillId="0" borderId="0" xfId="4" applyNumberFormat="1" applyFont="1" applyFill="1"/>
    <xf numFmtId="0" fontId="3" fillId="0" borderId="0" xfId="4" applyNumberFormat="1" applyFont="1" applyFill="1" applyAlignment="1" applyProtection="1">
      <alignment horizontal="right"/>
    </xf>
    <xf numFmtId="0" fontId="4" fillId="0" borderId="0" xfId="4" applyNumberFormat="1" applyFont="1" applyFill="1" applyAlignment="1">
      <alignment horizontal="center"/>
    </xf>
    <xf numFmtId="0" fontId="4" fillId="0" borderId="0" xfId="8" applyNumberFormat="1" applyFont="1" applyFill="1" applyAlignment="1">
      <alignment horizontal="center" vertical="top"/>
    </xf>
    <xf numFmtId="0" fontId="4" fillId="0" borderId="0" xfId="4" applyNumberFormat="1" applyFont="1" applyFill="1" applyAlignment="1" applyProtection="1">
      <alignment horizontal="center"/>
    </xf>
    <xf numFmtId="0" fontId="5" fillId="0" borderId="0" xfId="4" applyNumberFormat="1" applyFont="1" applyFill="1" applyBorder="1" applyAlignment="1">
      <alignment horizontal="right"/>
    </xf>
    <xf numFmtId="0" fontId="3" fillId="0" borderId="0" xfId="4" applyFont="1" applyFill="1" applyBorder="1" applyAlignment="1" applyProtection="1">
      <alignment horizontal="left"/>
    </xf>
    <xf numFmtId="0" fontId="3" fillId="0" borderId="0" xfId="4" applyFont="1" applyFill="1" applyBorder="1"/>
    <xf numFmtId="0" fontId="3" fillId="0" borderId="0" xfId="4" applyNumberFormat="1" applyFont="1" applyFill="1" applyAlignment="1">
      <alignment horizontal="right"/>
    </xf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 applyProtection="1">
      <alignment horizontal="right" vertical="top" wrapText="1"/>
    </xf>
    <xf numFmtId="0" fontId="3" fillId="0" borderId="1" xfId="6" applyFont="1" applyFill="1" applyBorder="1" applyAlignment="1" applyProtection="1">
      <alignment horizontal="left"/>
    </xf>
    <xf numFmtId="0" fontId="3" fillId="0" borderId="1" xfId="6" applyNumberFormat="1" applyFont="1" applyFill="1" applyBorder="1" applyProtection="1"/>
    <xf numFmtId="0" fontId="3" fillId="0" borderId="1" xfId="6" applyNumberFormat="1" applyFont="1" applyFill="1" applyBorder="1" applyAlignment="1" applyProtection="1">
      <alignment horizontal="right"/>
    </xf>
    <xf numFmtId="0" fontId="6" fillId="0" borderId="1" xfId="6" applyNumberFormat="1" applyFont="1" applyFill="1" applyBorder="1" applyAlignment="1" applyProtection="1">
      <alignment horizontal="right"/>
    </xf>
    <xf numFmtId="0" fontId="3" fillId="0" borderId="0" xfId="5" applyFont="1" applyFill="1" applyBorder="1" applyAlignment="1">
      <alignment horizontal="right" vertical="top" wrapText="1"/>
    </xf>
    <xf numFmtId="0" fontId="4" fillId="0" borderId="0" xfId="5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Alignment="1">
      <alignment horizontal="right"/>
    </xf>
    <xf numFmtId="0" fontId="4" fillId="0" borderId="0" xfId="8" applyFont="1" applyFill="1" applyBorder="1" applyAlignment="1">
      <alignment horizontal="right" vertical="top" wrapText="1"/>
    </xf>
    <xf numFmtId="0" fontId="4" fillId="0" borderId="0" xfId="8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Border="1"/>
    <xf numFmtId="0" fontId="3" fillId="0" borderId="0" xfId="5" applyNumberFormat="1" applyFont="1" applyFill="1" applyBorder="1" applyAlignment="1">
      <alignment horizontal="right"/>
    </xf>
    <xf numFmtId="0" fontId="3" fillId="0" borderId="1" xfId="1" applyNumberFormat="1" applyFont="1" applyFill="1" applyBorder="1" applyAlignment="1">
      <alignment horizontal="right" wrapText="1"/>
    </xf>
    <xf numFmtId="0" fontId="3" fillId="0" borderId="1" xfId="5" applyNumberFormat="1" applyFont="1" applyFill="1" applyBorder="1" applyAlignment="1">
      <alignment horizontal="right"/>
    </xf>
    <xf numFmtId="0" fontId="3" fillId="0" borderId="2" xfId="1" applyNumberFormat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4" fillId="0" borderId="0" xfId="5" applyFont="1" applyFill="1" applyBorder="1" applyAlignment="1">
      <alignment horizontal="right" vertical="top" wrapText="1"/>
    </xf>
    <xf numFmtId="0" fontId="4" fillId="0" borderId="0" xfId="5" applyFont="1" applyFill="1" applyBorder="1" applyAlignment="1">
      <alignment vertical="top" wrapText="1"/>
    </xf>
    <xf numFmtId="164" fontId="3" fillId="0" borderId="0" xfId="5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 applyProtection="1">
      <alignment vertical="top" wrapText="1"/>
    </xf>
    <xf numFmtId="0" fontId="3" fillId="0" borderId="0" xfId="5" applyFont="1" applyFill="1" applyBorder="1" applyAlignment="1" applyProtection="1">
      <alignment horizontal="left" vertical="center" wrapText="1"/>
    </xf>
    <xf numFmtId="0" fontId="3" fillId="0" borderId="0" xfId="5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Border="1" applyAlignment="1" applyProtection="1">
      <alignment horizontal="right"/>
    </xf>
    <xf numFmtId="166" fontId="4" fillId="0" borderId="0" xfId="5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2" xfId="5" applyNumberFormat="1" applyFont="1" applyFill="1" applyBorder="1" applyAlignment="1" applyProtection="1">
      <alignment horizontal="right"/>
    </xf>
    <xf numFmtId="0" fontId="3" fillId="0" borderId="1" xfId="5" applyNumberFormat="1" applyFont="1" applyFill="1" applyBorder="1" applyAlignment="1" applyProtection="1">
      <alignment horizontal="right"/>
    </xf>
    <xf numFmtId="49" fontId="3" fillId="0" borderId="0" xfId="5" applyNumberFormat="1" applyFont="1" applyFill="1" applyBorder="1" applyAlignment="1">
      <alignment horizontal="right" vertical="top" wrapText="1"/>
    </xf>
    <xf numFmtId="165" fontId="3" fillId="0" borderId="0" xfId="5" applyNumberFormat="1" applyFont="1" applyFill="1" applyBorder="1" applyAlignment="1">
      <alignment horizontal="right" vertical="top" wrapText="1"/>
    </xf>
    <xf numFmtId="166" fontId="3" fillId="0" borderId="0" xfId="5" applyNumberFormat="1" applyFont="1" applyFill="1" applyBorder="1" applyAlignment="1">
      <alignment horizontal="right" vertical="top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0" xfId="5" applyNumberFormat="1" applyFont="1" applyFill="1" applyBorder="1" applyAlignment="1">
      <alignment horizontal="right" vertical="top" wrapText="1"/>
    </xf>
    <xf numFmtId="0" fontId="4" fillId="0" borderId="0" xfId="5" applyFont="1" applyFill="1" applyBorder="1" applyAlignment="1">
      <alignment horizontal="left" vertical="top" wrapText="1"/>
    </xf>
    <xf numFmtId="0" fontId="3" fillId="0" borderId="0" xfId="8" applyNumberFormat="1" applyFont="1" applyFill="1" applyBorder="1" applyAlignment="1">
      <alignment horizontal="right"/>
    </xf>
    <xf numFmtId="0" fontId="3" fillId="0" borderId="0" xfId="8" applyNumberFormat="1" applyFont="1" applyFill="1" applyAlignment="1">
      <alignment horizontal="right"/>
    </xf>
    <xf numFmtId="0" fontId="3" fillId="0" borderId="2" xfId="5" applyFont="1" applyFill="1" applyBorder="1" applyAlignment="1">
      <alignment horizontal="left" vertical="top" wrapText="1"/>
    </xf>
    <xf numFmtId="0" fontId="4" fillId="0" borderId="2" xfId="5" applyFont="1" applyFill="1" applyBorder="1" applyAlignment="1">
      <alignment horizontal="right" vertical="top" wrapText="1"/>
    </xf>
    <xf numFmtId="0" fontId="4" fillId="0" borderId="2" xfId="5" applyFont="1" applyFill="1" applyBorder="1" applyAlignment="1">
      <alignment vertical="top" wrapText="1"/>
    </xf>
    <xf numFmtId="0" fontId="3" fillId="0" borderId="0" xfId="4" applyNumberFormat="1" applyFont="1" applyFill="1" applyAlignment="1" applyProtection="1">
      <alignment horizontal="right" wrapText="1"/>
    </xf>
    <xf numFmtId="0" fontId="3" fillId="0" borderId="0" xfId="8" applyNumberFormat="1" applyFont="1" applyFill="1" applyAlignment="1" applyProtection="1">
      <alignment horizontal="left" wrapText="1"/>
    </xf>
    <xf numFmtId="0" fontId="3" fillId="0" borderId="0" xfId="7" applyNumberFormat="1" applyFont="1" applyFill="1" applyBorder="1" applyAlignment="1" applyProtection="1">
      <alignment horizontal="left" vertical="top" wrapText="1"/>
    </xf>
    <xf numFmtId="0" fontId="3" fillId="0" borderId="0" xfId="7" applyNumberFormat="1" applyFont="1" applyFill="1" applyProtection="1"/>
    <xf numFmtId="0" fontId="3" fillId="0" borderId="2" xfId="5" applyFont="1" applyFill="1" applyBorder="1" applyAlignment="1">
      <alignment horizontal="left" vertical="center" wrapText="1"/>
    </xf>
    <xf numFmtId="0" fontId="3" fillId="0" borderId="2" xfId="5" applyFont="1" applyFill="1" applyBorder="1" applyAlignment="1">
      <alignment horizontal="right" vertical="top" wrapText="1"/>
    </xf>
    <xf numFmtId="0" fontId="4" fillId="0" borderId="2" xfId="5" applyFont="1" applyFill="1" applyBorder="1" applyAlignment="1" applyProtection="1">
      <alignment horizontal="left" vertical="center" wrapText="1"/>
    </xf>
    <xf numFmtId="0" fontId="3" fillId="0" borderId="0" xfId="7" applyFont="1" applyFill="1" applyBorder="1" applyAlignment="1" applyProtection="1">
      <alignment vertical="top"/>
    </xf>
    <xf numFmtId="0" fontId="3" fillId="0" borderId="0" xfId="7" applyNumberFormat="1" applyFont="1" applyFill="1" applyBorder="1" applyProtection="1"/>
    <xf numFmtId="0" fontId="3" fillId="0" borderId="0" xfId="7" applyFont="1" applyFill="1" applyBorder="1" applyProtection="1"/>
    <xf numFmtId="0" fontId="3" fillId="0" borderId="0" xfId="8" applyNumberFormat="1" applyFont="1" applyFill="1" applyAlignment="1" applyProtection="1">
      <alignment horizontal="left"/>
    </xf>
    <xf numFmtId="0" fontId="3" fillId="0" borderId="0" xfId="4" applyNumberFormat="1" applyFont="1" applyFill="1" applyAlignment="1">
      <alignment horizontal="left"/>
    </xf>
    <xf numFmtId="43" fontId="3" fillId="0" borderId="0" xfId="1" applyFont="1" applyFill="1" applyBorder="1" applyAlignment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0" fontId="4" fillId="0" borderId="0" xfId="4" applyNumberFormat="1" applyFont="1" applyFill="1" applyAlignment="1" applyProtection="1">
      <alignment horizontal="right"/>
    </xf>
    <xf numFmtId="0" fontId="3" fillId="0" borderId="0" xfId="4" applyNumberFormat="1" applyFont="1" applyFill="1" applyAlignment="1" applyProtection="1">
      <alignment horizontal="right" vertical="top" wrapText="1"/>
    </xf>
    <xf numFmtId="0" fontId="3" fillId="0" borderId="0" xfId="8" applyFont="1" applyFill="1" applyBorder="1" applyAlignment="1">
      <alignment horizontal="left" vertical="top" wrapText="1"/>
    </xf>
    <xf numFmtId="0" fontId="3" fillId="0" borderId="1" xfId="6" applyNumberFormat="1" applyFont="1" applyFill="1" applyBorder="1" applyAlignment="1" applyProtection="1">
      <alignment vertical="center" wrapText="1"/>
    </xf>
    <xf numFmtId="0" fontId="3" fillId="0" borderId="1" xfId="7" applyFont="1" applyFill="1" applyBorder="1" applyAlignment="1" applyProtection="1">
      <alignment horizontal="left" vertical="top" wrapText="1"/>
    </xf>
    <xf numFmtId="0" fontId="3" fillId="0" borderId="1" xfId="7" applyFont="1" applyFill="1" applyBorder="1" applyAlignment="1" applyProtection="1">
      <alignment horizontal="right" vertical="top" wrapText="1"/>
    </xf>
    <xf numFmtId="0" fontId="5" fillId="0" borderId="0" xfId="5" applyFont="1" applyFill="1" applyBorder="1" applyAlignment="1">
      <alignment horizontal="left" vertical="top" wrapText="1"/>
    </xf>
    <xf numFmtId="0" fontId="5" fillId="0" borderId="0" xfId="5" applyFont="1" applyFill="1" applyBorder="1" applyAlignment="1">
      <alignment horizontal="right" vertical="top" wrapText="1"/>
    </xf>
    <xf numFmtId="0" fontId="5" fillId="0" borderId="0" xfId="5" applyFont="1" applyFill="1" applyBorder="1" applyAlignment="1">
      <alignment vertical="top" wrapText="1"/>
    </xf>
    <xf numFmtId="0" fontId="5" fillId="0" borderId="0" xfId="5" applyNumberFormat="1" applyFont="1" applyFill="1" applyBorder="1" applyAlignment="1">
      <alignment horizontal="right"/>
    </xf>
    <xf numFmtId="49" fontId="4" fillId="0" borderId="0" xfId="5" applyNumberFormat="1" applyFont="1" applyFill="1" applyBorder="1" applyAlignment="1">
      <alignment horizontal="right" vertical="top" wrapText="1"/>
    </xf>
    <xf numFmtId="49" fontId="3" fillId="0" borderId="0" xfId="7" applyNumberFormat="1" applyFont="1" applyFill="1" applyBorder="1" applyAlignment="1" applyProtection="1">
      <alignment horizontal="right" vertical="top" wrapText="1"/>
    </xf>
    <xf numFmtId="0" fontId="3" fillId="0" borderId="0" xfId="7" applyNumberFormat="1" applyFont="1" applyFill="1" applyBorder="1" applyAlignment="1" applyProtection="1">
      <alignment horizontal="right" vertical="top" wrapText="1"/>
    </xf>
    <xf numFmtId="0" fontId="3" fillId="0" borderId="0" xfId="7" applyFont="1" applyFill="1" applyBorder="1" applyAlignment="1" applyProtection="1">
      <alignment horizontal="left"/>
    </xf>
    <xf numFmtId="0" fontId="3" fillId="0" borderId="0" xfId="7" applyNumberFormat="1" applyFont="1" applyFill="1" applyBorder="1" applyAlignment="1" applyProtection="1">
      <alignment horizontal="left"/>
    </xf>
    <xf numFmtId="0" fontId="3" fillId="0" borderId="3" xfId="7" applyFont="1" applyFill="1" applyBorder="1" applyAlignment="1" applyProtection="1">
      <alignment horizontal="left" vertical="top" wrapText="1"/>
    </xf>
    <xf numFmtId="0" fontId="3" fillId="0" borderId="3" xfId="6" applyFont="1" applyFill="1" applyBorder="1" applyAlignment="1" applyProtection="1"/>
    <xf numFmtId="0" fontId="3" fillId="0" borderId="3" xfId="6" applyNumberFormat="1" applyFont="1" applyFill="1" applyBorder="1" applyAlignment="1" applyProtection="1">
      <alignment horizontal="right"/>
    </xf>
    <xf numFmtId="0" fontId="3" fillId="0" borderId="3" xfId="6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/>
    <xf numFmtId="0" fontId="1" fillId="0" borderId="0" xfId="0" applyFont="1" applyFill="1" applyAlignment="1"/>
    <xf numFmtId="0" fontId="3" fillId="0" borderId="0" xfId="6" applyNumberFormat="1" applyFont="1" applyFill="1" applyBorder="1" applyAlignment="1" applyProtection="1">
      <alignment horizontal="right" vertical="center"/>
    </xf>
    <xf numFmtId="43" fontId="3" fillId="0" borderId="2" xfId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43" fontId="3" fillId="0" borderId="1" xfId="1" applyFont="1" applyFill="1" applyBorder="1" applyAlignment="1">
      <alignment horizontal="right" wrapText="1"/>
    </xf>
    <xf numFmtId="43" fontId="3" fillId="0" borderId="2" xfId="1" applyFont="1" applyFill="1" applyBorder="1" applyAlignment="1">
      <alignment horizontal="right" wrapText="1"/>
    </xf>
    <xf numFmtId="0" fontId="3" fillId="0" borderId="1" xfId="5" applyFont="1" applyFill="1" applyBorder="1" applyAlignment="1">
      <alignment horizontal="left" vertical="top" wrapText="1"/>
    </xf>
    <xf numFmtId="0" fontId="3" fillId="0" borderId="1" xfId="5" applyNumberFormat="1" applyFont="1" applyFill="1" applyBorder="1" applyAlignment="1">
      <alignment horizontal="right" vertical="top" wrapText="1"/>
    </xf>
    <xf numFmtId="0" fontId="3" fillId="0" borderId="1" xfId="7" applyNumberFormat="1" applyFont="1" applyFill="1" applyBorder="1" applyAlignment="1" applyProtection="1">
      <alignment horizontal="left" vertical="top" wrapText="1"/>
    </xf>
    <xf numFmtId="49" fontId="3" fillId="0" borderId="1" xfId="7" applyNumberFormat="1" applyFont="1" applyFill="1" applyBorder="1" applyAlignment="1" applyProtection="1">
      <alignment horizontal="right" vertical="top" wrapText="1"/>
    </xf>
    <xf numFmtId="0" fontId="3" fillId="0" borderId="1" xfId="5" applyFont="1" applyFill="1" applyBorder="1" applyAlignment="1" applyProtection="1">
      <alignment horizontal="left" vertical="top" wrapText="1"/>
    </xf>
    <xf numFmtId="0" fontId="4" fillId="0" borderId="0" xfId="4" applyNumberFormat="1" applyFont="1" applyFill="1" applyBorder="1" applyAlignment="1" applyProtection="1">
      <alignment horizontal="center"/>
    </xf>
    <xf numFmtId="0" fontId="3" fillId="0" borderId="0" xfId="8" applyNumberFormat="1" applyFont="1" applyFill="1" applyAlignment="1" applyProtection="1">
      <alignment horizontal="left" vertical="top" wrapText="1"/>
    </xf>
    <xf numFmtId="0" fontId="3" fillId="0" borderId="0" xfId="8" applyFont="1" applyFill="1" applyBorder="1" applyAlignment="1">
      <alignment vertical="center"/>
    </xf>
    <xf numFmtId="0" fontId="3" fillId="0" borderId="0" xfId="8" applyFont="1" applyFill="1" applyBorder="1"/>
    <xf numFmtId="0" fontId="5" fillId="0" borderId="0" xfId="4" applyFont="1" applyFill="1" applyBorder="1"/>
  </cellXfs>
  <cellStyles count="10">
    <cellStyle name="Comma" xfId="1" builtinId="3"/>
    <cellStyle name="Comma 2" xfId="2"/>
    <cellStyle name="Normal" xfId="0" builtinId="0"/>
    <cellStyle name="Normal 2" xfId="3"/>
    <cellStyle name="Normal 2 14" xfId="9"/>
    <cellStyle name="Normal_budget 2004-05_2.6.04" xfId="4"/>
    <cellStyle name="Normal_BUDGET FOR  03-04..." xfId="5"/>
    <cellStyle name="Normal_BUDGET-2000" xfId="6"/>
    <cellStyle name="Normal_budgetDocNIC02-03" xfId="7"/>
    <cellStyle name="Normal_DEMAND17" xfId="8"/>
  </cellStyles>
  <dxfs count="0"/>
  <tableStyles count="0" defaultTableStyle="TableStyleMedium9" defaultPivotStyle="PivotStyleLight16"/>
  <colors>
    <mruColors>
      <color rgb="FFFFCCFF"/>
      <color rgb="FFFF0066"/>
      <color rgb="FFFF99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73" transitionEvaluation="1" codeName="Sheet1">
    <tabColor rgb="FFC00000"/>
  </sheetPr>
  <dimension ref="A1:G121"/>
  <sheetViews>
    <sheetView tabSelected="1" view="pageBreakPreview" topLeftCell="A73" zoomScale="110" zoomScaleNormal="160" zoomScaleSheetLayoutView="110" workbookViewId="0">
      <selection activeCell="A73" sqref="A1:XFD1048576"/>
    </sheetView>
  </sheetViews>
  <sheetFormatPr defaultColWidth="8.85546875" defaultRowHeight="12.75"/>
  <cols>
    <col min="1" max="1" width="5.7109375" style="2" customWidth="1"/>
    <col min="2" max="2" width="8.140625" style="3" customWidth="1"/>
    <col min="3" max="3" width="41.7109375" style="13" customWidth="1"/>
    <col min="4" max="4" width="10.5703125" style="6" customWidth="1"/>
    <col min="5" max="5" width="10.5703125" style="14" customWidth="1"/>
    <col min="6" max="7" width="10.5703125" style="6" customWidth="1"/>
    <col min="8" max="16384" width="8.85546875" style="13"/>
  </cols>
  <sheetData>
    <row r="1" spans="1:7" ht="14.1" customHeight="1">
      <c r="A1" s="102" t="s">
        <v>42</v>
      </c>
      <c r="B1" s="102"/>
      <c r="C1" s="102"/>
      <c r="D1" s="102"/>
      <c r="E1" s="102"/>
      <c r="F1" s="102"/>
      <c r="G1" s="102"/>
    </row>
    <row r="2" spans="1:7" ht="14.1" customHeight="1">
      <c r="A2" s="102" t="s">
        <v>40</v>
      </c>
      <c r="B2" s="102"/>
      <c r="C2" s="102"/>
      <c r="D2" s="102"/>
      <c r="E2" s="102"/>
      <c r="F2" s="102"/>
      <c r="G2" s="102"/>
    </row>
    <row r="3" spans="1:7" ht="9" customHeight="1">
      <c r="C3" s="4"/>
      <c r="D3" s="5"/>
      <c r="E3" s="66"/>
    </row>
    <row r="4" spans="1:7" ht="14.45" customHeight="1">
      <c r="C4" s="7" t="s">
        <v>14</v>
      </c>
      <c r="D4" s="8">
        <v>2210</v>
      </c>
      <c r="E4" s="67" t="s">
        <v>0</v>
      </c>
    </row>
    <row r="5" spans="1:7" ht="29.25" customHeight="1">
      <c r="B5" s="56"/>
      <c r="C5" s="72" t="s">
        <v>50</v>
      </c>
      <c r="D5" s="9">
        <v>4250</v>
      </c>
      <c r="E5" s="103" t="s">
        <v>51</v>
      </c>
      <c r="F5" s="103"/>
      <c r="G5" s="103"/>
    </row>
    <row r="6" spans="1:7">
      <c r="C6" s="9"/>
      <c r="E6" s="57"/>
      <c r="F6" s="57"/>
    </row>
    <row r="7" spans="1:7" s="65" customFormat="1" ht="15" customHeight="1">
      <c r="A7" s="84" t="s">
        <v>41</v>
      </c>
      <c r="B7" s="16"/>
      <c r="C7" s="59"/>
      <c r="D7" s="59"/>
      <c r="E7" s="85"/>
      <c r="F7" s="64"/>
      <c r="G7" s="85"/>
    </row>
    <row r="8" spans="1:7" ht="15" customHeight="1">
      <c r="C8" s="6"/>
      <c r="D8" s="10" t="s">
        <v>12</v>
      </c>
      <c r="E8" s="10" t="s">
        <v>13</v>
      </c>
      <c r="F8" s="10" t="s">
        <v>3</v>
      </c>
    </row>
    <row r="9" spans="1:7" ht="15" customHeight="1">
      <c r="C9" s="71" t="s">
        <v>1</v>
      </c>
      <c r="D9" s="8">
        <f>G67</f>
        <v>142278</v>
      </c>
      <c r="E9" s="10">
        <f>G119</f>
        <v>405794</v>
      </c>
      <c r="F9" s="8">
        <f>SUM(D9:E9)</f>
        <v>548072</v>
      </c>
    </row>
    <row r="10" spans="1:7" ht="13.5">
      <c r="C10" s="10"/>
      <c r="D10" s="10"/>
      <c r="E10" s="10"/>
      <c r="F10" s="10"/>
      <c r="G10" s="11"/>
    </row>
    <row r="11" spans="1:7" ht="15" customHeight="1">
      <c r="A11" s="12" t="s">
        <v>11</v>
      </c>
      <c r="G11" s="11"/>
    </row>
    <row r="12" spans="1:7" s="65" customFormat="1" ht="13.7" customHeight="1">
      <c r="A12" s="15"/>
      <c r="B12" s="16"/>
      <c r="C12" s="17"/>
      <c r="D12" s="18"/>
      <c r="E12" s="19"/>
      <c r="F12" s="18"/>
      <c r="G12" s="20" t="s">
        <v>18</v>
      </c>
    </row>
    <row r="13" spans="1:7" s="63" customFormat="1" ht="27" customHeight="1">
      <c r="A13" s="86"/>
      <c r="B13" s="86"/>
      <c r="C13" s="87"/>
      <c r="D13" s="88" t="s">
        <v>22</v>
      </c>
      <c r="E13" s="89" t="s">
        <v>23</v>
      </c>
      <c r="F13" s="89" t="s">
        <v>37</v>
      </c>
      <c r="G13" s="89" t="s">
        <v>23</v>
      </c>
    </row>
    <row r="14" spans="1:7" s="65" customFormat="1">
      <c r="A14" s="15"/>
      <c r="B14" s="90" t="s">
        <v>2</v>
      </c>
      <c r="C14" s="91"/>
      <c r="D14" s="92" t="s">
        <v>36</v>
      </c>
      <c r="E14" s="92" t="s">
        <v>38</v>
      </c>
      <c r="F14" s="92" t="s">
        <v>38</v>
      </c>
      <c r="G14" s="92" t="s">
        <v>39</v>
      </c>
    </row>
    <row r="15" spans="1:7" s="65" customFormat="1" ht="11.25" customHeight="1">
      <c r="A15" s="75"/>
      <c r="B15" s="76"/>
      <c r="C15" s="17"/>
      <c r="D15" s="19"/>
      <c r="E15" s="19"/>
      <c r="F15" s="19"/>
      <c r="G15" s="74"/>
    </row>
    <row r="16" spans="1:7" ht="14.1" customHeight="1">
      <c r="A16" s="1"/>
      <c r="B16" s="21"/>
      <c r="C16" s="22" t="s">
        <v>4</v>
      </c>
      <c r="D16" s="26"/>
      <c r="E16" s="27"/>
      <c r="F16" s="27"/>
      <c r="G16" s="26"/>
    </row>
    <row r="17" spans="1:7" ht="14.85" customHeight="1">
      <c r="A17" s="1" t="s">
        <v>5</v>
      </c>
      <c r="B17" s="34">
        <v>2210</v>
      </c>
      <c r="C17" s="35" t="s">
        <v>0</v>
      </c>
      <c r="D17" s="27"/>
      <c r="E17" s="27"/>
      <c r="F17" s="27"/>
      <c r="G17" s="27"/>
    </row>
    <row r="18" spans="1:7" ht="18" customHeight="1">
      <c r="A18" s="1"/>
      <c r="B18" s="36">
        <v>2</v>
      </c>
      <c r="C18" s="37" t="s">
        <v>43</v>
      </c>
      <c r="D18" s="23"/>
      <c r="E18" s="23"/>
      <c r="F18" s="23"/>
      <c r="G18" s="23"/>
    </row>
    <row r="19" spans="1:7" ht="14.45" customHeight="1">
      <c r="A19" s="1"/>
      <c r="B19" s="41">
        <v>2.0009999999999999</v>
      </c>
      <c r="C19" s="22" t="s">
        <v>44</v>
      </c>
      <c r="D19" s="27"/>
      <c r="E19" s="27"/>
      <c r="F19" s="27"/>
      <c r="G19" s="27"/>
    </row>
    <row r="20" spans="1:7" ht="14.45" customHeight="1">
      <c r="A20" s="1"/>
      <c r="B20" s="21">
        <v>51</v>
      </c>
      <c r="C20" s="39" t="s">
        <v>53</v>
      </c>
      <c r="D20" s="27"/>
      <c r="E20" s="27"/>
      <c r="F20" s="27"/>
      <c r="G20" s="27"/>
    </row>
    <row r="21" spans="1:7" ht="15" customHeight="1">
      <c r="A21" s="1"/>
      <c r="B21" s="21">
        <v>44</v>
      </c>
      <c r="C21" s="39" t="s">
        <v>8</v>
      </c>
      <c r="D21" s="40"/>
      <c r="E21" s="40"/>
      <c r="F21" s="40"/>
      <c r="G21" s="40"/>
    </row>
    <row r="22" spans="1:7" ht="15" customHeight="1">
      <c r="A22" s="1"/>
      <c r="B22" s="47" t="s">
        <v>54</v>
      </c>
      <c r="C22" s="38" t="s">
        <v>6</v>
      </c>
      <c r="D22" s="70">
        <v>0</v>
      </c>
      <c r="E22" s="68">
        <v>0</v>
      </c>
      <c r="F22" s="68">
        <v>0</v>
      </c>
      <c r="G22" s="31">
        <v>39122</v>
      </c>
    </row>
    <row r="23" spans="1:7" ht="15" customHeight="1">
      <c r="A23" s="1"/>
      <c r="B23" s="47" t="s">
        <v>55</v>
      </c>
      <c r="C23" s="38" t="s">
        <v>10</v>
      </c>
      <c r="D23" s="70">
        <v>0</v>
      </c>
      <c r="E23" s="68">
        <v>0</v>
      </c>
      <c r="F23" s="68">
        <v>0</v>
      </c>
      <c r="G23" s="31">
        <v>7620</v>
      </c>
    </row>
    <row r="24" spans="1:7" s="65" customFormat="1" ht="14.85" customHeight="1">
      <c r="A24" s="58"/>
      <c r="B24" s="47" t="s">
        <v>56</v>
      </c>
      <c r="C24" s="58" t="s">
        <v>26</v>
      </c>
      <c r="D24" s="70">
        <v>0</v>
      </c>
      <c r="E24" s="70">
        <v>0</v>
      </c>
      <c r="F24" s="70">
        <v>0</v>
      </c>
      <c r="G24" s="42">
        <v>1</v>
      </c>
    </row>
    <row r="25" spans="1:7" s="65" customFormat="1" ht="14.85" customHeight="1">
      <c r="A25" s="58"/>
      <c r="B25" s="47" t="s">
        <v>57</v>
      </c>
      <c r="C25" s="58" t="s">
        <v>27</v>
      </c>
      <c r="D25" s="70">
        <v>0</v>
      </c>
      <c r="E25" s="70">
        <v>0</v>
      </c>
      <c r="F25" s="70">
        <v>0</v>
      </c>
      <c r="G25" s="42">
        <v>5050</v>
      </c>
    </row>
    <row r="26" spans="1:7" s="65" customFormat="1" ht="14.85" customHeight="1">
      <c r="A26" s="58"/>
      <c r="B26" s="47" t="s">
        <v>58</v>
      </c>
      <c r="C26" s="58" t="s">
        <v>28</v>
      </c>
      <c r="D26" s="70">
        <v>0</v>
      </c>
      <c r="E26" s="70">
        <v>0</v>
      </c>
      <c r="F26" s="70">
        <v>0</v>
      </c>
      <c r="G26" s="42">
        <v>50</v>
      </c>
    </row>
    <row r="27" spans="1:7" s="65" customFormat="1" ht="14.85" customHeight="1">
      <c r="A27" s="58"/>
      <c r="B27" s="47" t="s">
        <v>59</v>
      </c>
      <c r="C27" s="58" t="s">
        <v>7</v>
      </c>
      <c r="D27" s="70">
        <v>0</v>
      </c>
      <c r="E27" s="70">
        <v>0</v>
      </c>
      <c r="F27" s="70">
        <v>0</v>
      </c>
      <c r="G27" s="42">
        <v>500</v>
      </c>
    </row>
    <row r="28" spans="1:7" s="65" customFormat="1" ht="14.85" customHeight="1">
      <c r="A28" s="58"/>
      <c r="B28" s="47" t="s">
        <v>66</v>
      </c>
      <c r="C28" s="58" t="s">
        <v>67</v>
      </c>
      <c r="D28" s="70">
        <v>0</v>
      </c>
      <c r="E28" s="70">
        <v>0</v>
      </c>
      <c r="F28" s="70">
        <v>0</v>
      </c>
      <c r="G28" s="42">
        <v>1</v>
      </c>
    </row>
    <row r="29" spans="1:7" s="65" customFormat="1" ht="14.85" customHeight="1">
      <c r="A29" s="58"/>
      <c r="B29" s="47" t="s">
        <v>61</v>
      </c>
      <c r="C29" s="58" t="s">
        <v>45</v>
      </c>
      <c r="D29" s="70">
        <v>0</v>
      </c>
      <c r="E29" s="70">
        <v>0</v>
      </c>
      <c r="F29" s="70">
        <v>0</v>
      </c>
      <c r="G29" s="42">
        <v>1</v>
      </c>
    </row>
    <row r="30" spans="1:7" s="65" customFormat="1" ht="14.85" customHeight="1">
      <c r="A30" s="58"/>
      <c r="B30" s="47" t="s">
        <v>68</v>
      </c>
      <c r="C30" s="58" t="s">
        <v>31</v>
      </c>
      <c r="D30" s="70">
        <v>0</v>
      </c>
      <c r="E30" s="70">
        <v>0</v>
      </c>
      <c r="F30" s="70">
        <v>0</v>
      </c>
      <c r="G30" s="42">
        <v>1</v>
      </c>
    </row>
    <row r="31" spans="1:7" s="65" customFormat="1" ht="14.85" customHeight="1">
      <c r="A31" s="58"/>
      <c r="B31" s="47" t="s">
        <v>60</v>
      </c>
      <c r="C31" s="39" t="s">
        <v>30</v>
      </c>
      <c r="D31" s="70">
        <v>0</v>
      </c>
      <c r="E31" s="70">
        <v>0</v>
      </c>
      <c r="F31" s="70">
        <v>0</v>
      </c>
      <c r="G31" s="42">
        <v>300</v>
      </c>
    </row>
    <row r="32" spans="1:7" s="65" customFormat="1" ht="14.85" customHeight="1">
      <c r="A32" s="58"/>
      <c r="B32" s="47" t="s">
        <v>62</v>
      </c>
      <c r="C32" s="58" t="s">
        <v>25</v>
      </c>
      <c r="D32" s="70">
        <v>0</v>
      </c>
      <c r="E32" s="70">
        <v>0</v>
      </c>
      <c r="F32" s="70">
        <v>0</v>
      </c>
      <c r="G32" s="42">
        <v>2001</v>
      </c>
    </row>
    <row r="33" spans="1:7" s="65" customFormat="1" ht="14.85" customHeight="1">
      <c r="A33" s="58"/>
      <c r="B33" s="47" t="s">
        <v>69</v>
      </c>
      <c r="C33" s="58" t="s">
        <v>34</v>
      </c>
      <c r="D33" s="70">
        <v>0</v>
      </c>
      <c r="E33" s="70">
        <v>0</v>
      </c>
      <c r="F33" s="70">
        <v>0</v>
      </c>
      <c r="G33" s="42">
        <v>1</v>
      </c>
    </row>
    <row r="34" spans="1:7" s="65" customFormat="1" ht="14.85" customHeight="1">
      <c r="A34" s="58"/>
      <c r="B34" s="47" t="s">
        <v>63</v>
      </c>
      <c r="C34" s="58" t="s">
        <v>32</v>
      </c>
      <c r="D34" s="70">
        <v>0</v>
      </c>
      <c r="E34" s="70">
        <v>0</v>
      </c>
      <c r="F34" s="70">
        <v>0</v>
      </c>
      <c r="G34" s="42">
        <v>200</v>
      </c>
    </row>
    <row r="35" spans="1:7" s="65" customFormat="1" ht="14.85" customHeight="1">
      <c r="A35" s="58"/>
      <c r="B35" s="47" t="s">
        <v>64</v>
      </c>
      <c r="C35" s="58" t="s">
        <v>29</v>
      </c>
      <c r="D35" s="69">
        <v>0</v>
      </c>
      <c r="E35" s="69">
        <v>0</v>
      </c>
      <c r="F35" s="69">
        <v>0</v>
      </c>
      <c r="G35" s="32">
        <v>1</v>
      </c>
    </row>
    <row r="36" spans="1:7" ht="15" customHeight="1">
      <c r="A36" s="1" t="s">
        <v>3</v>
      </c>
      <c r="B36" s="21">
        <v>44</v>
      </c>
      <c r="C36" s="39" t="s">
        <v>8</v>
      </c>
      <c r="D36" s="69">
        <f>SUM(D22:D35)</f>
        <v>0</v>
      </c>
      <c r="E36" s="69">
        <f t="shared" ref="E36:G36" si="0">SUM(E22:E35)</f>
        <v>0</v>
      </c>
      <c r="F36" s="69">
        <f t="shared" si="0"/>
        <v>0</v>
      </c>
      <c r="G36" s="32">
        <f t="shared" si="0"/>
        <v>54849</v>
      </c>
    </row>
    <row r="37" spans="1:7">
      <c r="A37" s="1"/>
      <c r="B37" s="47"/>
      <c r="C37" s="39"/>
      <c r="D37" s="40"/>
      <c r="E37" s="27"/>
      <c r="F37" s="27"/>
      <c r="G37" s="27"/>
    </row>
    <row r="38" spans="1:7" ht="15" customHeight="1">
      <c r="A38" s="1"/>
      <c r="B38" s="45" t="s">
        <v>19</v>
      </c>
      <c r="C38" s="39" t="s">
        <v>20</v>
      </c>
      <c r="D38" s="42"/>
      <c r="E38" s="42"/>
      <c r="F38" s="42"/>
      <c r="G38" s="42"/>
    </row>
    <row r="39" spans="1:7" ht="15" customHeight="1">
      <c r="A39" s="1"/>
      <c r="B39" s="45" t="s">
        <v>21</v>
      </c>
      <c r="C39" s="39" t="s">
        <v>33</v>
      </c>
      <c r="D39" s="70">
        <v>0</v>
      </c>
      <c r="E39" s="70">
        <v>0</v>
      </c>
      <c r="F39" s="70">
        <v>0</v>
      </c>
      <c r="G39" s="42">
        <v>2000</v>
      </c>
    </row>
    <row r="40" spans="1:7" ht="15" customHeight="1">
      <c r="A40" s="1"/>
      <c r="B40" s="45" t="s">
        <v>24</v>
      </c>
      <c r="C40" s="39" t="s">
        <v>35</v>
      </c>
      <c r="D40" s="69">
        <v>0</v>
      </c>
      <c r="E40" s="69">
        <v>0</v>
      </c>
      <c r="F40" s="69">
        <v>0</v>
      </c>
      <c r="G40" s="32">
        <v>15073</v>
      </c>
    </row>
    <row r="41" spans="1:7" ht="15" customHeight="1">
      <c r="A41" s="1" t="s">
        <v>3</v>
      </c>
      <c r="B41" s="45" t="s">
        <v>19</v>
      </c>
      <c r="C41" s="39" t="s">
        <v>20</v>
      </c>
      <c r="D41" s="69">
        <f t="shared" ref="D41:G41" si="1">SUM(D39:D40)</f>
        <v>0</v>
      </c>
      <c r="E41" s="69">
        <f t="shared" si="1"/>
        <v>0</v>
      </c>
      <c r="F41" s="69">
        <f t="shared" si="1"/>
        <v>0</v>
      </c>
      <c r="G41" s="32">
        <f t="shared" si="1"/>
        <v>17073</v>
      </c>
    </row>
    <row r="42" spans="1:7" ht="15" customHeight="1">
      <c r="A42" s="1"/>
      <c r="B42" s="45"/>
      <c r="C42" s="39"/>
      <c r="D42" s="32"/>
      <c r="E42" s="32"/>
      <c r="F42" s="32"/>
      <c r="G42" s="32"/>
    </row>
    <row r="43" spans="1:7" s="65" customFormat="1" ht="15.75" customHeight="1">
      <c r="A43" s="58"/>
      <c r="B43" s="82" t="s">
        <v>71</v>
      </c>
      <c r="C43" s="58" t="s">
        <v>70</v>
      </c>
      <c r="D43" s="42"/>
      <c r="E43" s="42"/>
      <c r="F43" s="42"/>
      <c r="G43" s="42"/>
    </row>
    <row r="44" spans="1:7" s="65" customFormat="1" ht="13.9" customHeight="1">
      <c r="A44" s="58"/>
      <c r="B44" s="83" t="s">
        <v>72</v>
      </c>
      <c r="C44" s="58" t="s">
        <v>29</v>
      </c>
      <c r="D44" s="70">
        <v>0</v>
      </c>
      <c r="E44" s="70">
        <v>0</v>
      </c>
      <c r="F44" s="70">
        <v>0</v>
      </c>
      <c r="G44" s="42">
        <v>1867</v>
      </c>
    </row>
    <row r="45" spans="1:7" s="65" customFormat="1" ht="16.5" customHeight="1">
      <c r="A45" s="58" t="s">
        <v>3</v>
      </c>
      <c r="B45" s="82" t="s">
        <v>71</v>
      </c>
      <c r="C45" s="58" t="s">
        <v>70</v>
      </c>
      <c r="D45" s="93">
        <f>D44</f>
        <v>0</v>
      </c>
      <c r="E45" s="93">
        <f t="shared" ref="E45:G45" si="2">E44</f>
        <v>0</v>
      </c>
      <c r="F45" s="93">
        <f t="shared" si="2"/>
        <v>0</v>
      </c>
      <c r="G45" s="33">
        <f t="shared" si="2"/>
        <v>1867</v>
      </c>
    </row>
    <row r="46" spans="1:7" s="65" customFormat="1" ht="13.7" customHeight="1">
      <c r="A46" s="58"/>
      <c r="B46" s="82"/>
      <c r="C46" s="58"/>
      <c r="D46" s="42"/>
      <c r="E46" s="42"/>
      <c r="F46" s="42"/>
      <c r="G46" s="42"/>
    </row>
    <row r="47" spans="1:7" s="65" customFormat="1" ht="13.9" customHeight="1">
      <c r="A47" s="58"/>
      <c r="B47" s="82" t="s">
        <v>89</v>
      </c>
      <c r="C47" s="58" t="s">
        <v>90</v>
      </c>
      <c r="D47" s="42"/>
      <c r="E47" s="42"/>
      <c r="F47" s="42"/>
      <c r="G47" s="42"/>
    </row>
    <row r="48" spans="1:7" s="65" customFormat="1" ht="13.9" customHeight="1">
      <c r="A48" s="58"/>
      <c r="B48" s="83" t="s">
        <v>100</v>
      </c>
      <c r="C48" s="58" t="s">
        <v>33</v>
      </c>
      <c r="D48" s="70">
        <v>0</v>
      </c>
      <c r="E48" s="70">
        <v>0</v>
      </c>
      <c r="F48" s="70">
        <v>0</v>
      </c>
      <c r="G48" s="42">
        <v>300</v>
      </c>
    </row>
    <row r="49" spans="1:7" s="65" customFormat="1" ht="13.9" customHeight="1">
      <c r="A49" s="99" t="s">
        <v>3</v>
      </c>
      <c r="B49" s="100" t="s">
        <v>89</v>
      </c>
      <c r="C49" s="99" t="s">
        <v>90</v>
      </c>
      <c r="D49" s="93">
        <f>D48</f>
        <v>0</v>
      </c>
      <c r="E49" s="93">
        <f t="shared" ref="E49:G49" si="3">E48</f>
        <v>0</v>
      </c>
      <c r="F49" s="93">
        <f t="shared" si="3"/>
        <v>0</v>
      </c>
      <c r="G49" s="33">
        <f t="shared" si="3"/>
        <v>300</v>
      </c>
    </row>
    <row r="50" spans="1:7" ht="15" customHeight="1">
      <c r="A50" s="1" t="s">
        <v>3</v>
      </c>
      <c r="B50" s="21">
        <v>51</v>
      </c>
      <c r="C50" s="39" t="s">
        <v>53</v>
      </c>
      <c r="D50" s="69">
        <f>D41+D36+D45+D49</f>
        <v>0</v>
      </c>
      <c r="E50" s="69">
        <f t="shared" ref="E50:G50" si="4">E41+E36+E45+E49</f>
        <v>0</v>
      </c>
      <c r="F50" s="69">
        <f t="shared" si="4"/>
        <v>0</v>
      </c>
      <c r="G50" s="32">
        <f t="shared" si="4"/>
        <v>74089</v>
      </c>
    </row>
    <row r="51" spans="1:7" ht="15" customHeight="1">
      <c r="A51" s="1" t="s">
        <v>3</v>
      </c>
      <c r="B51" s="41">
        <v>2.0009999999999999</v>
      </c>
      <c r="C51" s="22" t="s">
        <v>44</v>
      </c>
      <c r="D51" s="69">
        <f>D50</f>
        <v>0</v>
      </c>
      <c r="E51" s="69">
        <f t="shared" ref="E51:G51" si="5">E50</f>
        <v>0</v>
      </c>
      <c r="F51" s="69">
        <f t="shared" si="5"/>
        <v>0</v>
      </c>
      <c r="G51" s="44">
        <f t="shared" si="5"/>
        <v>74089</v>
      </c>
    </row>
    <row r="52" spans="1:7" ht="15" customHeight="1">
      <c r="A52" s="1"/>
      <c r="B52" s="41"/>
      <c r="C52" s="22"/>
      <c r="D52" s="40"/>
      <c r="E52" s="40"/>
      <c r="F52" s="40"/>
      <c r="G52" s="40"/>
    </row>
    <row r="53" spans="1:7" ht="15" customHeight="1">
      <c r="A53" s="1"/>
      <c r="B53" s="41">
        <v>2.2000000000000002</v>
      </c>
      <c r="C53" s="22" t="s">
        <v>46</v>
      </c>
      <c r="D53" s="40"/>
      <c r="E53" s="40"/>
      <c r="F53" s="40"/>
      <c r="G53" s="40"/>
    </row>
    <row r="54" spans="1:7" ht="27.95" customHeight="1">
      <c r="A54" s="1"/>
      <c r="B54" s="49">
        <v>17</v>
      </c>
      <c r="C54" s="39" t="s">
        <v>15</v>
      </c>
      <c r="D54" s="42"/>
      <c r="E54" s="42"/>
      <c r="F54" s="42"/>
      <c r="G54" s="42"/>
    </row>
    <row r="55" spans="1:7" ht="13.7" customHeight="1">
      <c r="A55" s="1"/>
      <c r="B55" s="49">
        <v>51</v>
      </c>
      <c r="C55" s="39" t="s">
        <v>17</v>
      </c>
      <c r="D55" s="42"/>
      <c r="E55" s="42"/>
      <c r="F55" s="42"/>
      <c r="G55" s="42"/>
    </row>
    <row r="56" spans="1:7">
      <c r="A56" s="1"/>
      <c r="B56" s="49" t="s">
        <v>47</v>
      </c>
      <c r="C56" s="58" t="s">
        <v>29</v>
      </c>
      <c r="D56" s="70">
        <v>0</v>
      </c>
      <c r="E56" s="70">
        <v>0</v>
      </c>
      <c r="F56" s="70">
        <v>0</v>
      </c>
      <c r="G56" s="42">
        <v>54490</v>
      </c>
    </row>
    <row r="57" spans="1:7">
      <c r="A57" s="1" t="s">
        <v>3</v>
      </c>
      <c r="B57" s="49">
        <v>51</v>
      </c>
      <c r="C57" s="39" t="s">
        <v>17</v>
      </c>
      <c r="D57" s="93">
        <f>SUM(D56)</f>
        <v>0</v>
      </c>
      <c r="E57" s="93">
        <f t="shared" ref="E57:G57" si="6">SUM(E56)</f>
        <v>0</v>
      </c>
      <c r="F57" s="93">
        <f t="shared" si="6"/>
        <v>0</v>
      </c>
      <c r="G57" s="33">
        <f t="shared" si="6"/>
        <v>54490</v>
      </c>
    </row>
    <row r="58" spans="1:7">
      <c r="A58" s="1"/>
      <c r="B58" s="49"/>
      <c r="C58" s="39"/>
      <c r="D58" s="42"/>
      <c r="E58" s="42"/>
      <c r="F58" s="42"/>
      <c r="G58" s="42"/>
    </row>
    <row r="59" spans="1:7">
      <c r="A59" s="1"/>
      <c r="B59" s="49">
        <v>52</v>
      </c>
      <c r="C59" s="39" t="s">
        <v>16</v>
      </c>
      <c r="D59" s="42"/>
      <c r="E59" s="42"/>
      <c r="F59" s="42"/>
      <c r="G59" s="42"/>
    </row>
    <row r="60" spans="1:7" ht="15" customHeight="1">
      <c r="A60" s="1"/>
      <c r="B60" s="46" t="s">
        <v>49</v>
      </c>
      <c r="C60" s="39" t="s">
        <v>35</v>
      </c>
      <c r="D60" s="70">
        <v>0</v>
      </c>
      <c r="E60" s="70">
        <v>0</v>
      </c>
      <c r="F60" s="70">
        <v>0</v>
      </c>
      <c r="G60" s="42">
        <v>6699</v>
      </c>
    </row>
    <row r="61" spans="1:7">
      <c r="A61" s="1"/>
      <c r="B61" s="49" t="s">
        <v>48</v>
      </c>
      <c r="C61" s="58" t="s">
        <v>29</v>
      </c>
      <c r="D61" s="70">
        <v>0</v>
      </c>
      <c r="E61" s="70">
        <v>0</v>
      </c>
      <c r="F61" s="70">
        <v>0</v>
      </c>
      <c r="G61" s="42">
        <v>7000</v>
      </c>
    </row>
    <row r="62" spans="1:7">
      <c r="A62" s="1" t="s">
        <v>3</v>
      </c>
      <c r="B62" s="49">
        <v>52</v>
      </c>
      <c r="C62" s="39" t="s">
        <v>16</v>
      </c>
      <c r="D62" s="94">
        <f>SUM(D60:D61)</f>
        <v>0</v>
      </c>
      <c r="E62" s="94">
        <f t="shared" ref="E62:G62" si="7">SUM(E60:E61)</f>
        <v>0</v>
      </c>
      <c r="F62" s="94">
        <f t="shared" si="7"/>
        <v>0</v>
      </c>
      <c r="G62" s="48">
        <f t="shared" si="7"/>
        <v>13699</v>
      </c>
    </row>
    <row r="63" spans="1:7" ht="25.5">
      <c r="A63" s="1" t="s">
        <v>3</v>
      </c>
      <c r="B63" s="49">
        <v>17</v>
      </c>
      <c r="C63" s="39" t="s">
        <v>15</v>
      </c>
      <c r="D63" s="93">
        <f>D57+D62</f>
        <v>0</v>
      </c>
      <c r="E63" s="93">
        <f t="shared" ref="E63:G63" si="8">E57+E62</f>
        <v>0</v>
      </c>
      <c r="F63" s="93">
        <f t="shared" si="8"/>
        <v>0</v>
      </c>
      <c r="G63" s="33">
        <f t="shared" si="8"/>
        <v>68189</v>
      </c>
    </row>
    <row r="64" spans="1:7">
      <c r="A64" s="1" t="s">
        <v>3</v>
      </c>
      <c r="B64" s="41">
        <v>2.2000000000000002</v>
      </c>
      <c r="C64" s="22" t="s">
        <v>46</v>
      </c>
      <c r="D64" s="93">
        <f>D63</f>
        <v>0</v>
      </c>
      <c r="E64" s="93">
        <f t="shared" ref="E64:G64" si="9">E63</f>
        <v>0</v>
      </c>
      <c r="F64" s="93">
        <f t="shared" si="9"/>
        <v>0</v>
      </c>
      <c r="G64" s="33">
        <f t="shared" si="9"/>
        <v>68189</v>
      </c>
    </row>
    <row r="65" spans="1:7" ht="17.25" customHeight="1">
      <c r="A65" s="1" t="s">
        <v>3</v>
      </c>
      <c r="B65" s="36">
        <v>2</v>
      </c>
      <c r="C65" s="37" t="s">
        <v>43</v>
      </c>
      <c r="D65" s="69">
        <f>D51+D64</f>
        <v>0</v>
      </c>
      <c r="E65" s="69">
        <f t="shared" ref="E65:G65" si="10">E51+E64</f>
        <v>0</v>
      </c>
      <c r="F65" s="69">
        <f t="shared" si="10"/>
        <v>0</v>
      </c>
      <c r="G65" s="44">
        <f t="shared" si="10"/>
        <v>142278</v>
      </c>
    </row>
    <row r="66" spans="1:7" ht="14.85" customHeight="1">
      <c r="A66" s="1" t="s">
        <v>3</v>
      </c>
      <c r="B66" s="34">
        <v>2210</v>
      </c>
      <c r="C66" s="35" t="s">
        <v>0</v>
      </c>
      <c r="D66" s="93">
        <f>D65</f>
        <v>0</v>
      </c>
      <c r="E66" s="93">
        <f t="shared" ref="E66:G67" si="11">E65</f>
        <v>0</v>
      </c>
      <c r="F66" s="93">
        <f t="shared" si="11"/>
        <v>0</v>
      </c>
      <c r="G66" s="43">
        <f t="shared" si="11"/>
        <v>142278</v>
      </c>
    </row>
    <row r="67" spans="1:7" s="104" customFormat="1" ht="16.5" customHeight="1">
      <c r="A67" s="60" t="s">
        <v>3</v>
      </c>
      <c r="B67" s="61"/>
      <c r="C67" s="62" t="s">
        <v>4</v>
      </c>
      <c r="D67" s="93">
        <f>D66</f>
        <v>0</v>
      </c>
      <c r="E67" s="93">
        <f t="shared" si="11"/>
        <v>0</v>
      </c>
      <c r="F67" s="93">
        <f t="shared" si="11"/>
        <v>0</v>
      </c>
      <c r="G67" s="43">
        <f t="shared" si="11"/>
        <v>142278</v>
      </c>
    </row>
    <row r="68" spans="1:7" s="105" customFormat="1" ht="16.5" customHeight="1">
      <c r="A68" s="1"/>
      <c r="B68" s="21"/>
      <c r="C68" s="22"/>
      <c r="D68" s="40"/>
      <c r="E68" s="40"/>
      <c r="F68" s="40"/>
      <c r="G68" s="40"/>
    </row>
    <row r="69" spans="1:7" s="105" customFormat="1" ht="15" customHeight="1">
      <c r="A69" s="1"/>
      <c r="B69" s="21"/>
      <c r="C69" s="50" t="s">
        <v>9</v>
      </c>
      <c r="D69" s="27"/>
      <c r="E69" s="23"/>
      <c r="F69" s="23"/>
      <c r="G69" s="23"/>
    </row>
    <row r="70" spans="1:7" s="105" customFormat="1" ht="15" customHeight="1">
      <c r="A70" s="1" t="s">
        <v>5</v>
      </c>
      <c r="B70" s="24">
        <v>4250</v>
      </c>
      <c r="C70" s="25" t="s">
        <v>52</v>
      </c>
      <c r="D70" s="51"/>
      <c r="E70" s="51"/>
      <c r="F70" s="51"/>
      <c r="G70" s="51"/>
    </row>
    <row r="71" spans="1:7" s="105" customFormat="1" ht="14.45" customHeight="1">
      <c r="A71" s="73"/>
      <c r="B71" s="81" t="s">
        <v>65</v>
      </c>
      <c r="C71" s="25" t="s">
        <v>44</v>
      </c>
      <c r="D71" s="52"/>
      <c r="E71" s="52"/>
      <c r="F71" s="52"/>
      <c r="G71" s="52"/>
    </row>
    <row r="72" spans="1:7" ht="13.7" customHeight="1">
      <c r="A72" s="1"/>
      <c r="B72" s="49">
        <v>52</v>
      </c>
      <c r="C72" s="39" t="s">
        <v>73</v>
      </c>
      <c r="D72" s="42"/>
      <c r="E72" s="42"/>
      <c r="F72" s="42"/>
      <c r="G72" s="42"/>
    </row>
    <row r="73" spans="1:7" ht="29.25" customHeight="1">
      <c r="A73" s="1"/>
      <c r="B73" s="49">
        <v>60</v>
      </c>
      <c r="C73" s="39" t="s">
        <v>74</v>
      </c>
      <c r="D73" s="42"/>
      <c r="E73" s="42"/>
      <c r="F73" s="42"/>
      <c r="G73" s="42"/>
    </row>
    <row r="74" spans="1:7">
      <c r="A74" s="1"/>
      <c r="B74" s="49" t="s">
        <v>75</v>
      </c>
      <c r="C74" s="58" t="s">
        <v>76</v>
      </c>
      <c r="D74" s="70">
        <v>0</v>
      </c>
      <c r="E74" s="70">
        <v>0</v>
      </c>
      <c r="F74" s="70">
        <v>0</v>
      </c>
      <c r="G74" s="42">
        <v>45000</v>
      </c>
    </row>
    <row r="75" spans="1:7" ht="29.25" customHeight="1">
      <c r="A75" s="1" t="s">
        <v>3</v>
      </c>
      <c r="B75" s="49">
        <v>60</v>
      </c>
      <c r="C75" s="39" t="s">
        <v>74</v>
      </c>
      <c r="D75" s="93">
        <f>SUM(D74)</f>
        <v>0</v>
      </c>
      <c r="E75" s="93">
        <f t="shared" ref="E75:G75" si="12">SUM(E74)</f>
        <v>0</v>
      </c>
      <c r="F75" s="93">
        <f t="shared" si="12"/>
        <v>0</v>
      </c>
      <c r="G75" s="33">
        <f t="shared" si="12"/>
        <v>45000</v>
      </c>
    </row>
    <row r="76" spans="1:7" s="105" customFormat="1" ht="14.45" customHeight="1">
      <c r="A76" s="73"/>
      <c r="B76" s="21"/>
      <c r="C76" s="39"/>
      <c r="D76" s="31"/>
      <c r="E76" s="31"/>
      <c r="F76" s="31"/>
      <c r="G76" s="31"/>
    </row>
    <row r="77" spans="1:7" ht="28.5" customHeight="1">
      <c r="A77" s="1"/>
      <c r="B77" s="49">
        <v>61</v>
      </c>
      <c r="C77" s="39" t="s">
        <v>77</v>
      </c>
      <c r="D77" s="42"/>
      <c r="E77" s="42"/>
      <c r="F77" s="42"/>
      <c r="G77" s="42"/>
    </row>
    <row r="78" spans="1:7">
      <c r="A78" s="1"/>
      <c r="B78" s="49" t="s">
        <v>78</v>
      </c>
      <c r="C78" s="58" t="s">
        <v>76</v>
      </c>
      <c r="D78" s="70">
        <v>0</v>
      </c>
      <c r="E78" s="70">
        <v>0</v>
      </c>
      <c r="F78" s="70">
        <v>0</v>
      </c>
      <c r="G78" s="42">
        <v>5000</v>
      </c>
    </row>
    <row r="79" spans="1:7" ht="26.25" customHeight="1">
      <c r="A79" s="1" t="s">
        <v>3</v>
      </c>
      <c r="B79" s="49">
        <v>61</v>
      </c>
      <c r="C79" s="39" t="s">
        <v>77</v>
      </c>
      <c r="D79" s="93">
        <f>SUM(D78)</f>
        <v>0</v>
      </c>
      <c r="E79" s="93">
        <f t="shared" ref="E79:G79" si="13">SUM(E78)</f>
        <v>0</v>
      </c>
      <c r="F79" s="93">
        <f t="shared" si="13"/>
        <v>0</v>
      </c>
      <c r="G79" s="33">
        <f t="shared" si="13"/>
        <v>5000</v>
      </c>
    </row>
    <row r="80" spans="1:7" s="105" customFormat="1" ht="14.45" customHeight="1">
      <c r="A80" s="73"/>
      <c r="B80" s="21"/>
      <c r="C80" s="39"/>
      <c r="D80" s="31"/>
      <c r="E80" s="31"/>
      <c r="F80" s="31"/>
      <c r="G80" s="31"/>
    </row>
    <row r="81" spans="1:7" ht="30" customHeight="1">
      <c r="A81" s="1"/>
      <c r="B81" s="49">
        <v>62</v>
      </c>
      <c r="C81" s="39" t="s">
        <v>79</v>
      </c>
      <c r="D81" s="42"/>
      <c r="E81" s="42"/>
      <c r="F81" s="42"/>
      <c r="G81" s="42"/>
    </row>
    <row r="82" spans="1:7">
      <c r="A82" s="1"/>
      <c r="B82" s="49" t="s">
        <v>80</v>
      </c>
      <c r="C82" s="58" t="s">
        <v>76</v>
      </c>
      <c r="D82" s="70">
        <v>0</v>
      </c>
      <c r="E82" s="70">
        <v>0</v>
      </c>
      <c r="F82" s="70">
        <v>0</v>
      </c>
      <c r="G82" s="42">
        <v>270000</v>
      </c>
    </row>
    <row r="83" spans="1:7" ht="29.25" customHeight="1">
      <c r="A83" s="1" t="s">
        <v>3</v>
      </c>
      <c r="B83" s="49">
        <v>62</v>
      </c>
      <c r="C83" s="39" t="s">
        <v>79</v>
      </c>
      <c r="D83" s="93">
        <f>SUM(D82)</f>
        <v>0</v>
      </c>
      <c r="E83" s="93">
        <f t="shared" ref="E83:G83" si="14">SUM(E82)</f>
        <v>0</v>
      </c>
      <c r="F83" s="93">
        <f t="shared" si="14"/>
        <v>0</v>
      </c>
      <c r="G83" s="33">
        <f t="shared" si="14"/>
        <v>270000</v>
      </c>
    </row>
    <row r="84" spans="1:7" s="105" customFormat="1" ht="14.45" customHeight="1">
      <c r="A84" s="73"/>
      <c r="B84" s="21"/>
      <c r="C84" s="39"/>
      <c r="D84" s="28"/>
      <c r="E84" s="28"/>
      <c r="F84" s="28"/>
      <c r="G84" s="28"/>
    </row>
    <row r="85" spans="1:7" ht="29.25" customHeight="1">
      <c r="A85" s="1"/>
      <c r="B85" s="49">
        <v>63</v>
      </c>
      <c r="C85" s="39" t="s">
        <v>81</v>
      </c>
      <c r="D85" s="42"/>
      <c r="E85" s="42"/>
      <c r="F85" s="42"/>
      <c r="G85" s="42"/>
    </row>
    <row r="86" spans="1:7">
      <c r="A86" s="1"/>
      <c r="B86" s="49" t="s">
        <v>82</v>
      </c>
      <c r="C86" s="58" t="s">
        <v>76</v>
      </c>
      <c r="D86" s="69">
        <v>0</v>
      </c>
      <c r="E86" s="69">
        <v>0</v>
      </c>
      <c r="F86" s="69">
        <v>0</v>
      </c>
      <c r="G86" s="32">
        <v>20000</v>
      </c>
    </row>
    <row r="87" spans="1:7" ht="27.95" customHeight="1">
      <c r="A87" s="97" t="s">
        <v>3</v>
      </c>
      <c r="B87" s="98">
        <v>63</v>
      </c>
      <c r="C87" s="101" t="s">
        <v>81</v>
      </c>
      <c r="D87" s="69">
        <f>SUM(D86)</f>
        <v>0</v>
      </c>
      <c r="E87" s="69">
        <f t="shared" ref="E87:G87" si="15">SUM(E86)</f>
        <v>0</v>
      </c>
      <c r="F87" s="69">
        <f t="shared" si="15"/>
        <v>0</v>
      </c>
      <c r="G87" s="32">
        <f t="shared" si="15"/>
        <v>20000</v>
      </c>
    </row>
    <row r="88" spans="1:7" s="105" customFormat="1" ht="14.45" customHeight="1">
      <c r="A88" s="73"/>
      <c r="B88" s="21"/>
      <c r="C88" s="39"/>
      <c r="D88" s="31"/>
      <c r="E88" s="31"/>
      <c r="F88" s="31"/>
      <c r="G88" s="31"/>
    </row>
    <row r="89" spans="1:7" ht="25.5">
      <c r="A89" s="1"/>
      <c r="B89" s="49">
        <v>64</v>
      </c>
      <c r="C89" s="39" t="s">
        <v>83</v>
      </c>
      <c r="D89" s="42"/>
      <c r="E89" s="42"/>
      <c r="F89" s="42"/>
      <c r="G89" s="42"/>
    </row>
    <row r="90" spans="1:7">
      <c r="A90" s="1"/>
      <c r="B90" s="49" t="s">
        <v>84</v>
      </c>
      <c r="C90" s="58" t="s">
        <v>76</v>
      </c>
      <c r="D90" s="70">
        <v>0</v>
      </c>
      <c r="E90" s="70">
        <v>0</v>
      </c>
      <c r="F90" s="70">
        <v>0</v>
      </c>
      <c r="G90" s="42">
        <v>48600</v>
      </c>
    </row>
    <row r="91" spans="1:7" ht="25.5">
      <c r="A91" s="1" t="s">
        <v>3</v>
      </c>
      <c r="B91" s="49">
        <v>64</v>
      </c>
      <c r="C91" s="39" t="s">
        <v>83</v>
      </c>
      <c r="D91" s="93">
        <f>SUM(D90)</f>
        <v>0</v>
      </c>
      <c r="E91" s="93">
        <f t="shared" ref="E91:G91" si="16">SUM(E90)</f>
        <v>0</v>
      </c>
      <c r="F91" s="93">
        <f t="shared" si="16"/>
        <v>0</v>
      </c>
      <c r="G91" s="33">
        <f t="shared" si="16"/>
        <v>48600</v>
      </c>
    </row>
    <row r="92" spans="1:7" s="105" customFormat="1" ht="14.45" customHeight="1">
      <c r="A92" s="73"/>
      <c r="B92" s="21"/>
      <c r="C92" s="39"/>
      <c r="D92" s="31"/>
      <c r="E92" s="31"/>
      <c r="F92" s="31"/>
      <c r="G92" s="31"/>
    </row>
    <row r="93" spans="1:7" ht="25.5">
      <c r="A93" s="1"/>
      <c r="B93" s="49">
        <v>65</v>
      </c>
      <c r="C93" s="39" t="s">
        <v>85</v>
      </c>
      <c r="D93" s="42"/>
      <c r="E93" s="42"/>
      <c r="F93" s="42"/>
      <c r="G93" s="42"/>
    </row>
    <row r="94" spans="1:7">
      <c r="A94" s="1"/>
      <c r="B94" s="49" t="s">
        <v>86</v>
      </c>
      <c r="C94" s="58" t="s">
        <v>76</v>
      </c>
      <c r="D94" s="70">
        <v>0</v>
      </c>
      <c r="E94" s="70">
        <v>0</v>
      </c>
      <c r="F94" s="70">
        <v>0</v>
      </c>
      <c r="G94" s="42">
        <v>4000</v>
      </c>
    </row>
    <row r="95" spans="1:7" ht="25.5">
      <c r="A95" s="1" t="s">
        <v>3</v>
      </c>
      <c r="B95" s="49">
        <v>65</v>
      </c>
      <c r="C95" s="39" t="s">
        <v>85</v>
      </c>
      <c r="D95" s="93">
        <f>SUM(D94)</f>
        <v>0</v>
      </c>
      <c r="E95" s="93">
        <f t="shared" ref="E95:G95" si="17">SUM(E94)</f>
        <v>0</v>
      </c>
      <c r="F95" s="93">
        <f t="shared" si="17"/>
        <v>0</v>
      </c>
      <c r="G95" s="33">
        <f t="shared" si="17"/>
        <v>4000</v>
      </c>
    </row>
    <row r="96" spans="1:7" s="105" customFormat="1" ht="14.45" customHeight="1">
      <c r="A96" s="73"/>
      <c r="B96" s="21"/>
      <c r="C96" s="39"/>
      <c r="D96" s="31"/>
      <c r="E96" s="31"/>
      <c r="F96" s="31"/>
      <c r="G96" s="31"/>
    </row>
    <row r="97" spans="1:7" ht="27.95" customHeight="1">
      <c r="A97" s="1"/>
      <c r="B97" s="49">
        <v>66</v>
      </c>
      <c r="C97" s="39" t="s">
        <v>95</v>
      </c>
      <c r="D97" s="42"/>
      <c r="E97" s="42"/>
      <c r="F97" s="42"/>
      <c r="G97" s="42"/>
    </row>
    <row r="98" spans="1:7">
      <c r="A98" s="1"/>
      <c r="B98" s="49" t="s">
        <v>87</v>
      </c>
      <c r="C98" s="58" t="s">
        <v>76</v>
      </c>
      <c r="D98" s="70">
        <v>0</v>
      </c>
      <c r="E98" s="70">
        <v>0</v>
      </c>
      <c r="F98" s="70">
        <v>0</v>
      </c>
      <c r="G98" s="42">
        <v>9000</v>
      </c>
    </row>
    <row r="99" spans="1:7" ht="29.25" customHeight="1">
      <c r="A99" s="1" t="s">
        <v>3</v>
      </c>
      <c r="B99" s="49">
        <v>66</v>
      </c>
      <c r="C99" s="39" t="s">
        <v>95</v>
      </c>
      <c r="D99" s="93">
        <f>SUM(D98)</f>
        <v>0</v>
      </c>
      <c r="E99" s="93">
        <f t="shared" ref="E99:G99" si="18">SUM(E98)</f>
        <v>0</v>
      </c>
      <c r="F99" s="93">
        <f t="shared" si="18"/>
        <v>0</v>
      </c>
      <c r="G99" s="33">
        <f t="shared" si="18"/>
        <v>9000</v>
      </c>
    </row>
    <row r="100" spans="1:7" s="105" customFormat="1" ht="14.45" customHeight="1">
      <c r="A100" s="73"/>
      <c r="B100" s="21"/>
      <c r="C100" s="39"/>
      <c r="D100" s="31"/>
      <c r="E100" s="31"/>
      <c r="F100" s="31"/>
      <c r="G100" s="31"/>
    </row>
    <row r="101" spans="1:7" ht="25.5">
      <c r="A101" s="1"/>
      <c r="B101" s="49">
        <v>67</v>
      </c>
      <c r="C101" s="39" t="s">
        <v>96</v>
      </c>
      <c r="D101" s="42"/>
      <c r="E101" s="42"/>
      <c r="F101" s="42"/>
      <c r="G101" s="42"/>
    </row>
    <row r="102" spans="1:7">
      <c r="A102" s="1"/>
      <c r="B102" s="49" t="s">
        <v>88</v>
      </c>
      <c r="C102" s="58" t="s">
        <v>76</v>
      </c>
      <c r="D102" s="70">
        <v>0</v>
      </c>
      <c r="E102" s="70">
        <v>0</v>
      </c>
      <c r="F102" s="70">
        <v>0</v>
      </c>
      <c r="G102" s="42">
        <v>994</v>
      </c>
    </row>
    <row r="103" spans="1:7" ht="25.5">
      <c r="A103" s="1" t="s">
        <v>3</v>
      </c>
      <c r="B103" s="49">
        <v>67</v>
      </c>
      <c r="C103" s="39" t="s">
        <v>96</v>
      </c>
      <c r="D103" s="93">
        <f>SUM(D102)</f>
        <v>0</v>
      </c>
      <c r="E103" s="93">
        <f t="shared" ref="E103:G103" si="19">SUM(E102)</f>
        <v>0</v>
      </c>
      <c r="F103" s="93">
        <f t="shared" si="19"/>
        <v>0</v>
      </c>
      <c r="G103" s="33">
        <f t="shared" si="19"/>
        <v>994</v>
      </c>
    </row>
    <row r="104" spans="1:7" s="105" customFormat="1" ht="14.45" customHeight="1">
      <c r="A104" s="73"/>
      <c r="B104" s="21"/>
      <c r="C104" s="39"/>
      <c r="D104" s="31"/>
      <c r="E104" s="31"/>
      <c r="F104" s="31"/>
      <c r="G104" s="31"/>
    </row>
    <row r="105" spans="1:7" ht="25.5">
      <c r="A105" s="1"/>
      <c r="B105" s="49">
        <v>68</v>
      </c>
      <c r="C105" s="39" t="s">
        <v>91</v>
      </c>
      <c r="D105" s="42"/>
      <c r="E105" s="42"/>
      <c r="F105" s="42"/>
      <c r="G105" s="42"/>
    </row>
    <row r="106" spans="1:7">
      <c r="A106" s="1"/>
      <c r="B106" s="49" t="s">
        <v>92</v>
      </c>
      <c r="C106" s="58" t="s">
        <v>76</v>
      </c>
      <c r="D106" s="70">
        <v>0</v>
      </c>
      <c r="E106" s="70">
        <v>0</v>
      </c>
      <c r="F106" s="70">
        <v>0</v>
      </c>
      <c r="G106" s="42">
        <v>100</v>
      </c>
    </row>
    <row r="107" spans="1:7" ht="25.5">
      <c r="A107" s="1" t="s">
        <v>3</v>
      </c>
      <c r="B107" s="49">
        <v>68</v>
      </c>
      <c r="C107" s="39" t="s">
        <v>91</v>
      </c>
      <c r="D107" s="93">
        <f>SUM(D106)</f>
        <v>0</v>
      </c>
      <c r="E107" s="93">
        <f t="shared" ref="E107:G107" si="20">SUM(E106)</f>
        <v>0</v>
      </c>
      <c r="F107" s="93">
        <f t="shared" si="20"/>
        <v>0</v>
      </c>
      <c r="G107" s="33">
        <f t="shared" si="20"/>
        <v>100</v>
      </c>
    </row>
    <row r="108" spans="1:7" s="105" customFormat="1" ht="14.45" customHeight="1">
      <c r="A108" s="73"/>
      <c r="B108" s="21"/>
      <c r="C108" s="39"/>
      <c r="D108" s="31"/>
      <c r="E108" s="31"/>
      <c r="F108" s="31"/>
      <c r="G108" s="31"/>
    </row>
    <row r="109" spans="1:7" ht="25.5">
      <c r="A109" s="1"/>
      <c r="B109" s="49">
        <v>69</v>
      </c>
      <c r="C109" s="39" t="s">
        <v>93</v>
      </c>
      <c r="D109" s="42"/>
      <c r="E109" s="42"/>
      <c r="F109" s="42"/>
      <c r="G109" s="42"/>
    </row>
    <row r="110" spans="1:7">
      <c r="A110" s="1"/>
      <c r="B110" s="49" t="s">
        <v>94</v>
      </c>
      <c r="C110" s="58" t="s">
        <v>76</v>
      </c>
      <c r="D110" s="70">
        <v>0</v>
      </c>
      <c r="E110" s="70">
        <v>0</v>
      </c>
      <c r="F110" s="70">
        <v>0</v>
      </c>
      <c r="G110" s="42">
        <v>100</v>
      </c>
    </row>
    <row r="111" spans="1:7" ht="25.5">
      <c r="A111" s="1" t="s">
        <v>3</v>
      </c>
      <c r="B111" s="49">
        <v>69</v>
      </c>
      <c r="C111" s="39" t="s">
        <v>93</v>
      </c>
      <c r="D111" s="93">
        <f>SUM(D110)</f>
        <v>0</v>
      </c>
      <c r="E111" s="93">
        <f t="shared" ref="E111:G111" si="21">SUM(E110)</f>
        <v>0</v>
      </c>
      <c r="F111" s="93">
        <f t="shared" si="21"/>
        <v>0</v>
      </c>
      <c r="G111" s="33">
        <f t="shared" si="21"/>
        <v>100</v>
      </c>
    </row>
    <row r="112" spans="1:7">
      <c r="A112" s="1"/>
      <c r="B112" s="49"/>
      <c r="C112" s="39"/>
      <c r="D112" s="48"/>
      <c r="E112" s="48"/>
      <c r="F112" s="48"/>
      <c r="G112" s="48"/>
    </row>
    <row r="113" spans="1:7">
      <c r="A113" s="1"/>
      <c r="B113" s="49">
        <v>70</v>
      </c>
      <c r="C113" s="39" t="s">
        <v>97</v>
      </c>
      <c r="D113" s="42" t="s">
        <v>98</v>
      </c>
      <c r="E113" s="42"/>
      <c r="F113" s="42"/>
      <c r="G113" s="42"/>
    </row>
    <row r="114" spans="1:7">
      <c r="A114" s="1"/>
      <c r="B114" s="49" t="s">
        <v>99</v>
      </c>
      <c r="C114" s="58" t="s">
        <v>76</v>
      </c>
      <c r="D114" s="70">
        <v>0</v>
      </c>
      <c r="E114" s="70">
        <v>0</v>
      </c>
      <c r="F114" s="70">
        <v>0</v>
      </c>
      <c r="G114" s="42">
        <v>3000</v>
      </c>
    </row>
    <row r="115" spans="1:7">
      <c r="A115" s="1" t="s">
        <v>3</v>
      </c>
      <c r="B115" s="49">
        <v>70</v>
      </c>
      <c r="C115" s="39" t="s">
        <v>97</v>
      </c>
      <c r="D115" s="93">
        <f>SUM(D114)</f>
        <v>0</v>
      </c>
      <c r="E115" s="93">
        <f t="shared" ref="E115:G115" si="22">SUM(E114)</f>
        <v>0</v>
      </c>
      <c r="F115" s="93">
        <f t="shared" si="22"/>
        <v>0</v>
      </c>
      <c r="G115" s="33">
        <f t="shared" si="22"/>
        <v>3000</v>
      </c>
    </row>
    <row r="116" spans="1:7" ht="13.7" customHeight="1">
      <c r="A116" s="73" t="s">
        <v>3</v>
      </c>
      <c r="B116" s="49">
        <v>52</v>
      </c>
      <c r="C116" s="39" t="s">
        <v>73</v>
      </c>
      <c r="D116" s="93">
        <f>D75+D79+D83+D87+D91+D95+D99+D103+D107+D111+D115</f>
        <v>0</v>
      </c>
      <c r="E116" s="93">
        <f t="shared" ref="E116:G116" si="23">E75+E79+E83+E87+E91+E95+E99+E103+E107+E111+E115</f>
        <v>0</v>
      </c>
      <c r="F116" s="93">
        <f t="shared" si="23"/>
        <v>0</v>
      </c>
      <c r="G116" s="33">
        <f t="shared" si="23"/>
        <v>405794</v>
      </c>
    </row>
    <row r="117" spans="1:7" s="105" customFormat="1" ht="14.45" customHeight="1">
      <c r="A117" s="73" t="s">
        <v>3</v>
      </c>
      <c r="B117" s="81" t="s">
        <v>65</v>
      </c>
      <c r="C117" s="25" t="s">
        <v>44</v>
      </c>
      <c r="D117" s="95">
        <f>D116</f>
        <v>0</v>
      </c>
      <c r="E117" s="95">
        <f t="shared" ref="E117:G117" si="24">E116</f>
        <v>0</v>
      </c>
      <c r="F117" s="95">
        <f t="shared" si="24"/>
        <v>0</v>
      </c>
      <c r="G117" s="28">
        <f t="shared" si="24"/>
        <v>405794</v>
      </c>
    </row>
    <row r="118" spans="1:7">
      <c r="A118" s="73" t="s">
        <v>3</v>
      </c>
      <c r="B118" s="24">
        <v>4250</v>
      </c>
      <c r="C118" s="25" t="s">
        <v>52</v>
      </c>
      <c r="D118" s="69">
        <f>D117</f>
        <v>0</v>
      </c>
      <c r="E118" s="69">
        <f t="shared" ref="E118:G118" si="25">E117</f>
        <v>0</v>
      </c>
      <c r="F118" s="69">
        <f t="shared" si="25"/>
        <v>0</v>
      </c>
      <c r="G118" s="32">
        <f t="shared" si="25"/>
        <v>405794</v>
      </c>
    </row>
    <row r="119" spans="1:7">
      <c r="A119" s="53" t="s">
        <v>3</v>
      </c>
      <c r="B119" s="54"/>
      <c r="C119" s="55" t="s">
        <v>9</v>
      </c>
      <c r="D119" s="96">
        <f t="shared" ref="D119" si="26">D118</f>
        <v>0</v>
      </c>
      <c r="E119" s="96">
        <f t="shared" ref="E119:G119" si="27">E118</f>
        <v>0</v>
      </c>
      <c r="F119" s="96">
        <f t="shared" si="27"/>
        <v>0</v>
      </c>
      <c r="G119" s="30">
        <f t="shared" si="27"/>
        <v>405794</v>
      </c>
    </row>
    <row r="120" spans="1:7">
      <c r="A120" s="53" t="s">
        <v>3</v>
      </c>
      <c r="B120" s="54"/>
      <c r="C120" s="55" t="s">
        <v>1</v>
      </c>
      <c r="D120" s="95">
        <f t="shared" ref="D120:G120" si="28">D119+D67</f>
        <v>0</v>
      </c>
      <c r="E120" s="95">
        <f t="shared" si="28"/>
        <v>0</v>
      </c>
      <c r="F120" s="95">
        <f t="shared" si="28"/>
        <v>0</v>
      </c>
      <c r="G120" s="29">
        <f t="shared" si="28"/>
        <v>548072</v>
      </c>
    </row>
    <row r="121" spans="1:7" s="106" customFormat="1" ht="13.5">
      <c r="A121" s="77"/>
      <c r="B121" s="78"/>
      <c r="C121" s="79"/>
      <c r="D121" s="80"/>
      <c r="E121" s="80"/>
      <c r="F121" s="80"/>
      <c r="G121" s="80"/>
    </row>
  </sheetData>
  <autoFilter ref="A15:G121">
    <filterColumn colId="2"/>
  </autoFilter>
  <mergeCells count="3">
    <mergeCell ref="A1:G1"/>
    <mergeCell ref="A2:G2"/>
    <mergeCell ref="E5:G5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516" fitToHeight="0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dem50</vt:lpstr>
      <vt:lpstr>'dem50'!health</vt:lpstr>
      <vt:lpstr>'dem50'!healthcap</vt:lpstr>
      <vt:lpstr>'dem50'!Print_Area</vt:lpstr>
      <vt:lpstr>'dem50'!Print_Titles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2026-07-19T03:59:39Z</cp:lastPrinted>
  <dcterms:created xsi:type="dcterms:W3CDTF">2004-06-02T16:16:07Z</dcterms:created>
  <dcterms:modified xsi:type="dcterms:W3CDTF">2026-08-03T06:19:05Z</dcterms:modified>
</cp:coreProperties>
</file>