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19410" windowHeight="11010"/>
  </bookViews>
  <sheets>
    <sheet name="gov" sheetId="1" r:id="rId1"/>
  </sheets>
  <definedNames>
    <definedName name="__123Graph_D" hidden="1">#REF!</definedName>
    <definedName name="_xlnm._FilterDatabase" localSheetId="0" hidden="1">gov!$A$18:$G$130</definedName>
    <definedName name="charged" localSheetId="0">gov!$C$12:$F$12</definedName>
    <definedName name="fwl" localSheetId="0">gov!$D$108:$G$108</definedName>
    <definedName name="gov" localSheetId="0">gov!$D$71:$G$71</definedName>
    <definedName name="ncfund">#REF!</definedName>
    <definedName name="ncrec">#REF!</definedName>
    <definedName name="ncrec1">#REF!</definedName>
    <definedName name="np" localSheetId="0">gov!#REF!</definedName>
    <definedName name="plant" localSheetId="0">gov!$D$118:$G$118</definedName>
    <definedName name="_xlnm.Print_Area" localSheetId="0">gov!$A$1:$G$130</definedName>
    <definedName name="_xlnm.Print_Titles" localSheetId="0">gov!$15:$18</definedName>
    <definedName name="pw" localSheetId="0">gov!$D$96:$G$96</definedName>
    <definedName name="rec" localSheetId="0">gov!#REF!</definedName>
    <definedName name="revise" localSheetId="0">gov!#REF!</definedName>
    <definedName name="summary" localSheetId="0">gov!#REF!</definedName>
    <definedName name="Z_5FAA8934_8F6C_4CB9_968C_17F51882C02E_.wvu.FilterData" localSheetId="0" hidden="1">gov!$A$21:$G$130</definedName>
    <definedName name="Z_5FAA8934_8F6C_4CB9_968C_17F51882C02E_.wvu.PrintArea" localSheetId="0" hidden="1">gov!$A$1:$G$130</definedName>
    <definedName name="Z_5FAA8934_8F6C_4CB9_968C_17F51882C02E_.wvu.PrintTitles" localSheetId="0" hidden="1">gov!$15:$18</definedName>
    <definedName name="Z_F36BFFF2_1149_4BE8_887C_E51B3964E5D5_.wvu.FilterData" localSheetId="0" hidden="1">gov!$A$21:$G$130</definedName>
    <definedName name="Z_F36BFFF2_1149_4BE8_887C_E51B3964E5D5_.wvu.PrintArea" localSheetId="0" hidden="1">gov!$A$1:$G$130</definedName>
    <definedName name="Z_F36BFFF2_1149_4BE8_887C_E51B3964E5D5_.wvu.PrintTitles" localSheetId="0" hidden="1">gov!$15:$18</definedName>
  </definedNames>
  <calcPr calcId="125725"/>
  <customWorkbookViews>
    <customWorkbookView name="S.D.Pradhan - Personal View" guid="{F36BFFF2-1149-4BE8-887C-E51B3964E5D5}" mergeInterval="0" personalView="1" maximized="1" windowWidth="796" windowHeight="429" activeSheetId="1"/>
    <customWorkbookView name="SILAL - Personal View" guid="{5FAA8934-8F6C-4CB9-968C-17F51882C02E}" mergeInterval="0" personalView="1" maximized="1" windowWidth="796" windowHeight="428" activeSheetId="1"/>
  </customWorkbookViews>
</workbook>
</file>

<file path=xl/calcChain.xml><?xml version="1.0" encoding="utf-8"?>
<calcChain xmlns="http://schemas.openxmlformats.org/spreadsheetml/2006/main">
  <c r="F48" i="1"/>
  <c r="F49"/>
  <c r="F47"/>
  <c r="F26"/>
  <c r="F23"/>
  <c r="F124"/>
  <c r="F125" s="1"/>
  <c r="F126" s="1"/>
  <c r="E124"/>
  <c r="E125" s="1"/>
  <c r="E126" s="1"/>
  <c r="D124"/>
  <c r="D125" s="1"/>
  <c r="D126" s="1"/>
  <c r="F115"/>
  <c r="F116" s="1"/>
  <c r="F117" s="1"/>
  <c r="F118" s="1"/>
  <c r="E115"/>
  <c r="E116" s="1"/>
  <c r="E117" s="1"/>
  <c r="E118" s="1"/>
  <c r="D115"/>
  <c r="D116" s="1"/>
  <c r="D117" s="1"/>
  <c r="D118" s="1"/>
  <c r="F104"/>
  <c r="F105" s="1"/>
  <c r="F106" s="1"/>
  <c r="F107" s="1"/>
  <c r="F108" s="1"/>
  <c r="E104"/>
  <c r="E105" s="1"/>
  <c r="E106" s="1"/>
  <c r="E107" s="1"/>
  <c r="E108" s="1"/>
  <c r="D104"/>
  <c r="D105" s="1"/>
  <c r="D106" s="1"/>
  <c r="D107" s="1"/>
  <c r="D108" s="1"/>
  <c r="F93"/>
  <c r="F94" s="1"/>
  <c r="E93"/>
  <c r="E94" s="1"/>
  <c r="D93"/>
  <c r="D94" s="1"/>
  <c r="F86"/>
  <c r="F87" s="1"/>
  <c r="E86"/>
  <c r="E87" s="1"/>
  <c r="D86"/>
  <c r="D87" s="1"/>
  <c r="F79"/>
  <c r="F80" s="1"/>
  <c r="E79"/>
  <c r="E80" s="1"/>
  <c r="D79"/>
  <c r="D80" s="1"/>
  <c r="F69"/>
  <c r="E69"/>
  <c r="D69"/>
  <c r="F65"/>
  <c r="E65"/>
  <c r="D65"/>
  <c r="F61"/>
  <c r="E61"/>
  <c r="D61"/>
  <c r="F57"/>
  <c r="E57"/>
  <c r="D57"/>
  <c r="E53"/>
  <c r="D53"/>
  <c r="F44"/>
  <c r="E44"/>
  <c r="D44"/>
  <c r="F40"/>
  <c r="E40"/>
  <c r="D40"/>
  <c r="E34"/>
  <c r="D34"/>
  <c r="G124"/>
  <c r="G125" s="1"/>
  <c r="G104"/>
  <c r="G105" s="1"/>
  <c r="G69"/>
  <c r="F53" l="1"/>
  <c r="F34"/>
  <c r="F88"/>
  <c r="F95" s="1"/>
  <c r="F96" s="1"/>
  <c r="E70"/>
  <c r="E71" s="1"/>
  <c r="D88"/>
  <c r="D95" s="1"/>
  <c r="D96" s="1"/>
  <c r="D70"/>
  <c r="D71" s="1"/>
  <c r="E88"/>
  <c r="E95" s="1"/>
  <c r="E96" s="1"/>
  <c r="G44"/>
  <c r="G79"/>
  <c r="G80" s="1"/>
  <c r="G61"/>
  <c r="G86"/>
  <c r="G87" s="1"/>
  <c r="G115"/>
  <c r="G116" s="1"/>
  <c r="G117" s="1"/>
  <c r="G118" s="1"/>
  <c r="G53"/>
  <c r="G34"/>
  <c r="G57"/>
  <c r="G126"/>
  <c r="G65"/>
  <c r="G93"/>
  <c r="G94" s="1"/>
  <c r="G40"/>
  <c r="G106"/>
  <c r="G107" s="1"/>
  <c r="G108" s="1"/>
  <c r="F70" l="1"/>
  <c r="F71" s="1"/>
  <c r="F127" s="1"/>
  <c r="F128" s="1"/>
  <c r="E127"/>
  <c r="E128" s="1"/>
  <c r="D127"/>
  <c r="D128" s="1"/>
  <c r="G70"/>
  <c r="G71" s="1"/>
  <c r="G88"/>
  <c r="G95" s="1"/>
  <c r="G96" s="1"/>
  <c r="G127" l="1"/>
  <c r="G128" s="1"/>
  <c r="D12" l="1"/>
  <c r="F12" l="1"/>
</calcChain>
</file>

<file path=xl/sharedStrings.xml><?xml version="1.0" encoding="utf-8"?>
<sst xmlns="http://schemas.openxmlformats.org/spreadsheetml/2006/main" count="198" uniqueCount="90">
  <si>
    <t>GOVERNOR</t>
  </si>
  <si>
    <t>President,Vice President, Governor, Administrator of Union Territories</t>
  </si>
  <si>
    <t>(d) Administrative Services</t>
  </si>
  <si>
    <t>Public Works</t>
  </si>
  <si>
    <t>Capital</t>
  </si>
  <si>
    <t>Charged</t>
  </si>
  <si>
    <t>-</t>
  </si>
  <si>
    <t>Major /Sub-Major/Minor/Sub/Detailed Heads</t>
  </si>
  <si>
    <t>Total</t>
  </si>
  <si>
    <t>REVENUE SECTION</t>
  </si>
  <si>
    <t>M.H.</t>
  </si>
  <si>
    <t>President, Vice President, Governor, Administrator of Union Territories</t>
  </si>
  <si>
    <t>03</t>
  </si>
  <si>
    <t>Secretariat</t>
  </si>
  <si>
    <t>00.00.01</t>
  </si>
  <si>
    <t>Salaries</t>
  </si>
  <si>
    <t>00.00.11</t>
  </si>
  <si>
    <t>00.00.13</t>
  </si>
  <si>
    <t>Office Expenses</t>
  </si>
  <si>
    <t>Discretionary Grants</t>
  </si>
  <si>
    <t>Household Establishment</t>
  </si>
  <si>
    <t>Sumptuary Allowances</t>
  </si>
  <si>
    <t>Entertainment Expenses</t>
  </si>
  <si>
    <t>Tour Expenses</t>
  </si>
  <si>
    <t>Other Buildings</t>
  </si>
  <si>
    <t>Maintenance and Repairs</t>
  </si>
  <si>
    <t>Governor</t>
  </si>
  <si>
    <t>Furnishings</t>
  </si>
  <si>
    <t>61.68.21</t>
  </si>
  <si>
    <t>61.68.27</t>
  </si>
  <si>
    <t>Other Maintenance Expenditure</t>
  </si>
  <si>
    <t>II. Details of the estimates and the heads under which this grant will be accounted for:</t>
  </si>
  <si>
    <t>Revenue</t>
  </si>
  <si>
    <t>Maintenance and Repairs of Official Residence of the Governor (Charged)</t>
  </si>
  <si>
    <t>A - General Services (a) Organs of State</t>
  </si>
  <si>
    <t>Wages</t>
  </si>
  <si>
    <t>(In Thousands of Rupees)</t>
  </si>
  <si>
    <t>Plantations</t>
  </si>
  <si>
    <t>Tea</t>
  </si>
  <si>
    <t xml:space="preserve">Tea Garden </t>
  </si>
  <si>
    <t>Forestry and Wild Life</t>
  </si>
  <si>
    <t>Environmental Forestry and Wildlife</t>
  </si>
  <si>
    <t>Public Gardens</t>
  </si>
  <si>
    <t>C - Economic Services (a) Agriculture and Allied Activities</t>
  </si>
  <si>
    <t>Emoluments and Allowances of the Governor / Administrator of Union Territories</t>
  </si>
  <si>
    <t>Maintenance of Gardens at Raj Bhawan</t>
  </si>
  <si>
    <t>Rec</t>
  </si>
  <si>
    <t>Expenditure from Contract Allowance</t>
  </si>
  <si>
    <t>Governor/Administrator of Union Territories</t>
  </si>
  <si>
    <t>Other Expenditure</t>
  </si>
  <si>
    <t>00.00.02</t>
  </si>
  <si>
    <t xml:space="preserve">Other Rural Development Programmes </t>
  </si>
  <si>
    <t xml:space="preserve">Community Development </t>
  </si>
  <si>
    <t>00.102</t>
  </si>
  <si>
    <t>Advocacy for Green Economy and Community Outreach by Governor</t>
  </si>
  <si>
    <r>
      <rPr>
        <i/>
        <sz val="10"/>
        <rFont val="Times New Roman"/>
        <family val="1"/>
      </rPr>
      <t>President, Vice-President/ Governor/ Administrator of Union Territories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03-Governor/Administrator of Union Territories, 911-Deduct Recoveries of Over Payments</t>
    </r>
  </si>
  <si>
    <t>Actuals</t>
  </si>
  <si>
    <t>Budget 
Estimate</t>
  </si>
  <si>
    <t>Gangtok District</t>
  </si>
  <si>
    <t>Medical Treatment</t>
  </si>
  <si>
    <t>Allowances</t>
  </si>
  <si>
    <t>Leave Travel Concession</t>
  </si>
  <si>
    <t>Training Expenses</t>
  </si>
  <si>
    <t>00.00.06</t>
  </si>
  <si>
    <t>00.00.07</t>
  </si>
  <si>
    <t>00.00.08</t>
  </si>
  <si>
    <t>00.00.09</t>
  </si>
  <si>
    <t>Domestic Travel Expenses</t>
  </si>
  <si>
    <t>00.00.12</t>
  </si>
  <si>
    <t>Foreign Travel Expenses</t>
  </si>
  <si>
    <t>00.00.24</t>
  </si>
  <si>
    <t>Fuel and Lubricants</t>
  </si>
  <si>
    <t>00.00.49</t>
  </si>
  <si>
    <t>Other Revenue Expenditure</t>
  </si>
  <si>
    <t>Materials and Supplies</t>
  </si>
  <si>
    <t>Minor Civil and Electric Works</t>
  </si>
  <si>
    <t>00.00.29</t>
  </si>
  <si>
    <t>Repair and Maintenance</t>
  </si>
  <si>
    <t>44.00.49</t>
  </si>
  <si>
    <t>45.60.29</t>
  </si>
  <si>
    <t>61.00.49</t>
  </si>
  <si>
    <t>60.00.49</t>
  </si>
  <si>
    <t>60.67.49</t>
  </si>
  <si>
    <t>2024-25</t>
  </si>
  <si>
    <t xml:space="preserve"> Revised 
Estimate</t>
  </si>
  <si>
    <t>2025-26</t>
  </si>
  <si>
    <t>2026-27</t>
  </si>
  <si>
    <t>I. Estimate of the amount required in the year ending 31st March, 2027 to defray the charges in respect of Governor</t>
  </si>
  <si>
    <t>Other Rural Development Programmes</t>
  </si>
  <si>
    <t>Work Charged Establishment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</si>
</sst>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0#"/>
    <numFmt numFmtId="165" formatCode="##"/>
    <numFmt numFmtId="166" formatCode="00000#"/>
    <numFmt numFmtId="167" formatCode="00.000"/>
    <numFmt numFmtId="168" formatCode="0#.#00"/>
    <numFmt numFmtId="169" formatCode="#0.0##"/>
    <numFmt numFmtId="170" formatCode="0#.0#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</cellStyleXfs>
  <cellXfs count="169">
    <xf numFmtId="0" fontId="0" fillId="0" borderId="0" xfId="0"/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2" xfId="6" applyFont="1" applyFill="1" applyBorder="1" applyAlignment="1" applyProtection="1">
      <alignment horizontal="left"/>
    </xf>
    <xf numFmtId="0" fontId="3" fillId="0" borderId="2" xfId="6" applyNumberFormat="1" applyFont="1" applyFill="1" applyBorder="1" applyProtection="1"/>
    <xf numFmtId="0" fontId="5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>
      <alignment vertical="top"/>
    </xf>
    <xf numFmtId="0" fontId="3" fillId="0" borderId="0" xfId="2" applyFont="1" applyFill="1" applyBorder="1" applyAlignment="1">
      <alignment horizontal="right" vertical="top"/>
    </xf>
    <xf numFmtId="0" fontId="3" fillId="0" borderId="0" xfId="2" applyFont="1" applyFill="1" applyBorder="1" applyAlignment="1" applyProtection="1">
      <alignment horizontal="center"/>
    </xf>
    <xf numFmtId="0" fontId="6" fillId="0" borderId="0" xfId="2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right"/>
    </xf>
    <xf numFmtId="0" fontId="3" fillId="0" borderId="0" xfId="2" applyFont="1" applyFill="1" applyAlignment="1">
      <alignment vertical="top"/>
    </xf>
    <xf numFmtId="0" fontId="3" fillId="0" borderId="0" xfId="2" applyFont="1" applyFill="1" applyAlignment="1">
      <alignment horizontal="right" vertical="top"/>
    </xf>
    <xf numFmtId="0" fontId="3" fillId="0" borderId="0" xfId="2" applyFont="1" applyFill="1" applyAlignment="1"/>
    <xf numFmtId="0" fontId="3" fillId="0" borderId="0" xfId="2" applyFont="1" applyFill="1" applyAlignment="1" applyProtection="1">
      <alignment horizontal="right"/>
    </xf>
    <xf numFmtId="0" fontId="3" fillId="0" borderId="0" xfId="2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right"/>
    </xf>
    <xf numFmtId="0" fontId="6" fillId="0" borderId="0" xfId="5" applyNumberFormat="1" applyFont="1" applyFill="1" applyAlignment="1">
      <alignment horizontal="center"/>
    </xf>
    <xf numFmtId="0" fontId="3" fillId="0" borderId="0" xfId="2" applyFont="1" applyFill="1" applyAlignment="1" applyProtection="1">
      <alignment horizontal="left"/>
    </xf>
    <xf numFmtId="0" fontId="3" fillId="0" borderId="0" xfId="2" applyFont="1" applyFill="1" applyAlignment="1">
      <alignment horizontal="left" vertical="top"/>
    </xf>
    <xf numFmtId="0" fontId="4" fillId="0" borderId="0" xfId="2" applyFont="1" applyFill="1" applyBorder="1" applyAlignment="1" applyProtection="1">
      <alignment horizontal="right"/>
    </xf>
    <xf numFmtId="0" fontId="3" fillId="0" borderId="0" xfId="2" applyNumberFormat="1" applyFont="1" applyFill="1" applyAlignment="1"/>
    <xf numFmtId="0" fontId="3" fillId="0" borderId="0" xfId="2" applyNumberFormat="1" applyFont="1" applyFill="1" applyAlignment="1">
      <alignment horizontal="right"/>
    </xf>
    <xf numFmtId="0" fontId="6" fillId="0" borderId="0" xfId="6" applyFont="1" applyFill="1" applyBorder="1" applyAlignment="1">
      <alignment horizontal="left" vertical="top"/>
    </xf>
    <xf numFmtId="0" fontId="3" fillId="0" borderId="0" xfId="6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vertical="top"/>
    </xf>
    <xf numFmtId="0" fontId="4" fillId="0" borderId="0" xfId="2" applyFont="1" applyFill="1" applyAlignment="1">
      <alignment horizontal="right" vertical="top"/>
    </xf>
    <xf numFmtId="0" fontId="4" fillId="0" borderId="0" xfId="2" applyFont="1" applyFill="1" applyAlignment="1" applyProtection="1">
      <alignment horizontal="left" vertical="top" wrapText="1"/>
    </xf>
    <xf numFmtId="0" fontId="5" fillId="0" borderId="0" xfId="6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right" vertical="top"/>
    </xf>
    <xf numFmtId="0" fontId="5" fillId="0" borderId="0" xfId="2" applyFont="1" applyFill="1" applyAlignment="1">
      <alignment vertical="top" wrapText="1"/>
    </xf>
    <xf numFmtId="0" fontId="5" fillId="0" borderId="0" xfId="2" applyNumberFormat="1" applyFont="1" applyFill="1" applyAlignment="1">
      <alignment horizontal="right" vertical="top"/>
    </xf>
    <xf numFmtId="170" fontId="4" fillId="0" borderId="0" xfId="2" applyNumberFormat="1" applyFont="1" applyFill="1" applyAlignment="1">
      <alignment horizontal="right" vertical="top"/>
    </xf>
    <xf numFmtId="0" fontId="4" fillId="0" borderId="0" xfId="2" applyFont="1" applyFill="1" applyAlignment="1">
      <alignment vertical="top" wrapText="1"/>
    </xf>
    <xf numFmtId="0" fontId="5" fillId="0" borderId="0" xfId="2" applyNumberFormat="1" applyFont="1" applyFill="1" applyAlignment="1">
      <alignment horizontal="right"/>
    </xf>
    <xf numFmtId="166" fontId="5" fillId="0" borderId="0" xfId="2" applyNumberFormat="1" applyFont="1" applyFill="1" applyAlignment="1">
      <alignment horizontal="right" vertical="top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Alignment="1">
      <alignment horizontal="center"/>
    </xf>
    <xf numFmtId="0" fontId="5" fillId="0" borderId="3" xfId="1" applyNumberFormat="1" applyFont="1" applyFill="1" applyBorder="1" applyAlignment="1" applyProtection="1">
      <alignment horizontal="right" wrapText="1"/>
    </xf>
    <xf numFmtId="0" fontId="5" fillId="0" borderId="0" xfId="2" applyNumberFormat="1" applyFont="1" applyFill="1" applyAlignment="1" applyProtection="1">
      <alignment horizontal="center"/>
    </xf>
    <xf numFmtId="0" fontId="5" fillId="0" borderId="0" xfId="2" applyFont="1" applyFill="1" applyBorder="1" applyAlignment="1">
      <alignment vertical="top"/>
    </xf>
    <xf numFmtId="170" fontId="4" fillId="0" borderId="0" xfId="2" applyNumberFormat="1" applyFont="1" applyFill="1" applyBorder="1" applyAlignment="1">
      <alignment horizontal="right" vertical="top"/>
    </xf>
    <xf numFmtId="0" fontId="4" fillId="0" borderId="0" xfId="2" applyFont="1" applyFill="1" applyBorder="1" applyAlignment="1">
      <alignment vertical="top" wrapText="1"/>
    </xf>
    <xf numFmtId="166" fontId="5" fillId="0" borderId="0" xfId="2" applyNumberFormat="1" applyFont="1" applyFill="1" applyBorder="1" applyAlignment="1">
      <alignment horizontal="right" vertical="top"/>
    </xf>
    <xf numFmtId="0" fontId="5" fillId="0" borderId="0" xfId="2" applyFont="1" applyFill="1" applyBorder="1" applyAlignment="1">
      <alignment vertical="top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2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2" xfId="2" applyFont="1" applyFill="1" applyBorder="1" applyAlignment="1">
      <alignment vertical="top"/>
    </xf>
    <xf numFmtId="170" fontId="4" fillId="0" borderId="2" xfId="2" applyNumberFormat="1" applyFont="1" applyFill="1" applyBorder="1" applyAlignment="1">
      <alignment horizontal="right" vertical="top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2" xfId="1" applyNumberFormat="1" applyFont="1" applyFill="1" applyBorder="1" applyAlignment="1" applyProtection="1">
      <alignment horizontal="right" wrapText="1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 applyProtection="1">
      <alignment horizontal="left" vertical="top" wrapText="1"/>
    </xf>
    <xf numFmtId="0" fontId="5" fillId="0" borderId="0" xfId="8" applyFont="1" applyFill="1" applyBorder="1" applyAlignment="1">
      <alignment vertical="top"/>
    </xf>
    <xf numFmtId="0" fontId="5" fillId="0" borderId="0" xfId="8" applyFont="1" applyFill="1" applyBorder="1" applyAlignment="1">
      <alignment horizontal="right" vertical="top"/>
    </xf>
    <xf numFmtId="0" fontId="5" fillId="0" borderId="0" xfId="8" applyFont="1" applyFill="1" applyBorder="1" applyAlignment="1" applyProtection="1">
      <alignment horizontal="left" vertical="top" wrapText="1"/>
    </xf>
    <xf numFmtId="169" fontId="4" fillId="0" borderId="0" xfId="8" applyNumberFormat="1" applyFont="1" applyFill="1" applyBorder="1" applyAlignment="1">
      <alignment horizontal="right" vertical="top"/>
    </xf>
    <xf numFmtId="164" fontId="5" fillId="0" borderId="0" xfId="5" applyNumberFormat="1" applyFont="1" applyFill="1" applyBorder="1" applyAlignment="1">
      <alignment horizontal="right" vertical="top"/>
    </xf>
    <xf numFmtId="0" fontId="5" fillId="0" borderId="0" xfId="8" applyFont="1" applyFill="1" applyAlignment="1">
      <alignment horizontal="right" vertical="top"/>
    </xf>
    <xf numFmtId="0" fontId="5" fillId="0" borderId="0" xfId="8" applyFont="1" applyFill="1" applyAlignment="1" applyProtection="1">
      <alignment horizontal="left" vertical="top" wrapText="1"/>
    </xf>
    <xf numFmtId="0" fontId="5" fillId="0" borderId="0" xfId="8" applyFont="1" applyFill="1" applyAlignment="1">
      <alignment vertical="top"/>
    </xf>
    <xf numFmtId="0" fontId="5" fillId="0" borderId="0" xfId="8" applyNumberFormat="1" applyFont="1" applyFill="1" applyAlignment="1" applyProtection="1">
      <alignment horizontal="center"/>
    </xf>
    <xf numFmtId="0" fontId="5" fillId="0" borderId="0" xfId="8" applyNumberFormat="1" applyFont="1" applyFill="1" applyAlignment="1" applyProtection="1">
      <alignment horizontal="right"/>
    </xf>
    <xf numFmtId="169" fontId="4" fillId="0" borderId="0" xfId="8" applyNumberFormat="1" applyFont="1" applyFill="1" applyAlignment="1">
      <alignment horizontal="right" vertical="top"/>
    </xf>
    <xf numFmtId="0" fontId="4" fillId="0" borderId="0" xfId="8" applyFont="1" applyFill="1" applyAlignment="1" applyProtection="1">
      <alignment horizontal="left" vertical="top" wrapText="1"/>
    </xf>
    <xf numFmtId="165" fontId="5" fillId="0" borderId="0" xfId="8" applyNumberFormat="1" applyFont="1" applyFill="1" applyAlignment="1">
      <alignment horizontal="right" vertical="top"/>
    </xf>
    <xf numFmtId="0" fontId="5" fillId="0" borderId="1" xfId="2" applyNumberFormat="1" applyFont="1" applyFill="1" applyBorder="1" applyAlignment="1" applyProtection="1">
      <alignment horizontal="right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164" fontId="5" fillId="0" borderId="0" xfId="2" applyNumberFormat="1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5" fillId="0" borderId="0" xfId="2" applyFont="1" applyFill="1" applyBorder="1" applyAlignment="1">
      <alignment horizontal="right" vertical="top" wrapText="1"/>
    </xf>
    <xf numFmtId="0" fontId="5" fillId="0" borderId="0" xfId="5" applyFont="1" applyFill="1" applyBorder="1" applyAlignment="1">
      <alignment horizontal="left" vertical="top" wrapText="1"/>
    </xf>
    <xf numFmtId="0" fontId="4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>
      <alignment horizontal="left" vertical="top" wrapText="1"/>
    </xf>
    <xf numFmtId="164" fontId="5" fillId="0" borderId="0" xfId="5" applyNumberFormat="1" applyFont="1" applyFill="1" applyBorder="1" applyAlignment="1">
      <alignment horizontal="right" vertical="top" wrapText="1"/>
    </xf>
    <xf numFmtId="0" fontId="5" fillId="0" borderId="0" xfId="5" applyFont="1" applyFill="1" applyBorder="1" applyAlignment="1" applyProtection="1">
      <alignment horizontal="left" vertical="top" wrapText="1"/>
    </xf>
    <xf numFmtId="168" fontId="4" fillId="0" borderId="0" xfId="5" applyNumberFormat="1" applyFont="1" applyFill="1" applyBorder="1" applyAlignment="1">
      <alignment horizontal="right" vertical="top" wrapText="1"/>
    </xf>
    <xf numFmtId="0" fontId="5" fillId="0" borderId="3" xfId="8" applyFont="1" applyFill="1" applyBorder="1" applyAlignment="1">
      <alignment vertical="top"/>
    </xf>
    <xf numFmtId="0" fontId="3" fillId="0" borderId="3" xfId="2" applyFont="1" applyFill="1" applyBorder="1" applyAlignment="1">
      <alignment horizontal="right" vertical="top"/>
    </xf>
    <xf numFmtId="0" fontId="6" fillId="0" borderId="3" xfId="2" applyFont="1" applyFill="1" applyBorder="1" applyAlignment="1" applyProtection="1">
      <alignment horizontal="left" vertical="top" wrapText="1"/>
    </xf>
    <xf numFmtId="0" fontId="4" fillId="0" borderId="3" xfId="2" applyFont="1" applyFill="1" applyBorder="1" applyAlignment="1" applyProtection="1">
      <alignment horizontal="left" vertical="top"/>
    </xf>
    <xf numFmtId="0" fontId="3" fillId="0" borderId="0" xfId="2" applyFont="1" applyFill="1" applyAlignment="1">
      <alignment horizontal="right"/>
    </xf>
    <xf numFmtId="0" fontId="4" fillId="0" borderId="0" xfId="2" applyFont="1" applyFill="1" applyBorder="1" applyAlignment="1">
      <alignment horizontal="right" vertical="top"/>
    </xf>
    <xf numFmtId="0" fontId="5" fillId="0" borderId="0" xfId="2" applyFont="1" applyFill="1" applyBorder="1" applyAlignment="1">
      <alignment horizontal="right" vertical="top"/>
    </xf>
    <xf numFmtId="0" fontId="5" fillId="0" borderId="2" xfId="2" applyNumberFormat="1" applyFont="1" applyFill="1" applyBorder="1" applyAlignment="1" applyProtection="1">
      <alignment horizontal="right"/>
    </xf>
    <xf numFmtId="0" fontId="5" fillId="0" borderId="0" xfId="4" applyFont="1" applyFill="1" applyBorder="1" applyAlignment="1">
      <alignment horizontal="left" vertical="top" wrapText="1"/>
    </xf>
    <xf numFmtId="0" fontId="5" fillId="0" borderId="1" xfId="1" applyNumberFormat="1" applyFont="1" applyFill="1" applyBorder="1" applyAlignment="1" applyProtection="1">
      <alignment horizontal="right" wrapText="1"/>
    </xf>
    <xf numFmtId="49" fontId="4" fillId="0" borderId="0" xfId="5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Alignment="1" applyProtection="1">
      <alignment horizontal="left"/>
    </xf>
    <xf numFmtId="0" fontId="5" fillId="0" borderId="0" xfId="5" applyFont="1" applyFill="1" applyBorder="1" applyAlignment="1" applyProtection="1">
      <alignment horizontal="left" vertical="center" wrapText="1"/>
    </xf>
    <xf numFmtId="0" fontId="5" fillId="0" borderId="0" xfId="2" applyFont="1" applyFill="1" applyBorder="1" applyAlignment="1">
      <alignment vertical="center" wrapText="1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Font="1" applyFill="1" applyAlignment="1">
      <alignment vertical="center" wrapText="1"/>
    </xf>
    <xf numFmtId="0" fontId="5" fillId="0" borderId="0" xfId="2" applyNumberFormat="1" applyFont="1" applyFill="1" applyAlignment="1" applyProtection="1">
      <alignment horizontal="right" vertical="center"/>
    </xf>
    <xf numFmtId="0" fontId="4" fillId="0" borderId="2" xfId="2" applyFont="1" applyFill="1" applyBorder="1" applyAlignment="1">
      <alignment vertical="top" wrapText="1"/>
    </xf>
    <xf numFmtId="0" fontId="3" fillId="0" borderId="0" xfId="2" applyFont="1" applyFill="1" applyBorder="1" applyAlignment="1" applyProtection="1">
      <alignment horizontal="right" vertical="top"/>
    </xf>
    <xf numFmtId="0" fontId="3" fillId="0" borderId="0" xfId="2" applyFont="1" applyFill="1" applyBorder="1" applyAlignment="1" applyProtection="1">
      <alignment horizontal="left" vertical="top" wrapText="1"/>
    </xf>
    <xf numFmtId="0" fontId="4" fillId="0" borderId="0" xfId="2" applyFont="1" applyFill="1" applyBorder="1" applyAlignment="1">
      <alignment horizontal="center" vertical="top"/>
    </xf>
    <xf numFmtId="0" fontId="4" fillId="0" borderId="0" xfId="8" applyFont="1" applyFill="1" applyAlignment="1">
      <alignment horizontal="center"/>
    </xf>
    <xf numFmtId="0" fontId="5" fillId="0" borderId="0" xfId="8" applyFont="1" applyFill="1" applyAlignment="1" applyProtection="1">
      <alignment horizontal="left"/>
    </xf>
    <xf numFmtId="0" fontId="5" fillId="0" borderId="0" xfId="2" applyFont="1" applyFill="1" applyAlignment="1" applyProtection="1">
      <alignment horizontal="center"/>
    </xf>
    <xf numFmtId="0" fontId="4" fillId="0" borderId="0" xfId="2" applyNumberFormat="1" applyFont="1" applyFill="1" applyAlignment="1">
      <alignment horizontal="center"/>
    </xf>
    <xf numFmtId="0" fontId="5" fillId="0" borderId="0" xfId="2" applyNumberFormat="1" applyFont="1" applyFill="1" applyAlignment="1" applyProtection="1">
      <alignment horizontal="left"/>
    </xf>
    <xf numFmtId="0" fontId="4" fillId="0" borderId="0" xfId="5" applyNumberFormat="1" applyFont="1" applyFill="1" applyAlignment="1">
      <alignment horizontal="center"/>
    </xf>
    <xf numFmtId="0" fontId="5" fillId="0" borderId="0" xfId="5" applyFont="1" applyFill="1" applyAlignment="1" applyProtection="1">
      <alignment horizontal="left"/>
    </xf>
    <xf numFmtId="0" fontId="5" fillId="0" borderId="0" xfId="5" applyNumberFormat="1" applyFont="1" applyFill="1" applyAlignment="1" applyProtection="1">
      <alignment horizontal="left"/>
    </xf>
    <xf numFmtId="166" fontId="5" fillId="0" borderId="0" xfId="2" applyNumberFormat="1" applyFont="1" applyFill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0" fontId="5" fillId="0" borderId="0" xfId="5" applyFont="1" applyFill="1" applyBorder="1" applyAlignment="1">
      <alignment horizontal="right" vertical="top" wrapText="1"/>
    </xf>
    <xf numFmtId="165" fontId="5" fillId="0" borderId="0" xfId="8" applyNumberFormat="1" applyFont="1" applyFill="1" applyBorder="1" applyAlignment="1">
      <alignment horizontal="right" vertical="top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/>
    <xf numFmtId="0" fontId="5" fillId="0" borderId="0" xfId="7" applyNumberFormat="1" applyFont="1" applyFill="1" applyBorder="1" applyAlignment="1" applyProtection="1">
      <alignment horizontal="left" vertical="top" wrapText="1"/>
    </xf>
    <xf numFmtId="170" fontId="5" fillId="0" borderId="0" xfId="2" applyNumberFormat="1" applyFont="1" applyFill="1" applyBorder="1" applyAlignment="1">
      <alignment horizontal="right" vertical="top"/>
    </xf>
    <xf numFmtId="0" fontId="5" fillId="0" borderId="0" xfId="2" applyNumberFormat="1" applyFont="1" applyFill="1" applyBorder="1" applyAlignment="1" applyProtection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center" wrapText="1"/>
    </xf>
    <xf numFmtId="0" fontId="5" fillId="0" borderId="1" xfId="1" applyNumberFormat="1" applyFont="1" applyFill="1" applyBorder="1" applyAlignment="1" applyProtection="1">
      <alignment horizontal="center" wrapText="1"/>
    </xf>
    <xf numFmtId="43" fontId="5" fillId="0" borderId="0" xfId="1" applyFont="1" applyFill="1" applyAlignment="1" applyProtection="1">
      <alignment horizontal="right" wrapText="1"/>
    </xf>
    <xf numFmtId="0" fontId="6" fillId="0" borderId="0" xfId="3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right" vertical="center"/>
    </xf>
    <xf numFmtId="0" fontId="4" fillId="0" borderId="0" xfId="2" applyFont="1" applyFill="1" applyAlignment="1">
      <alignment horizontal="center"/>
    </xf>
    <xf numFmtId="0" fontId="3" fillId="0" borderId="0" xfId="2" applyFont="1" applyFill="1" applyBorder="1" applyAlignment="1"/>
    <xf numFmtId="0" fontId="3" fillId="0" borderId="0" xfId="2" applyFont="1" applyFill="1" applyAlignment="1" applyProtection="1">
      <alignment horizontal="center" vertical="center"/>
    </xf>
    <xf numFmtId="0" fontId="3" fillId="0" borderId="2" xfId="6" applyNumberFormat="1" applyFont="1" applyFill="1" applyBorder="1" applyAlignment="1" applyProtection="1">
      <alignment vertical="center" wrapText="1"/>
    </xf>
    <xf numFmtId="0" fontId="5" fillId="0" borderId="2" xfId="2" applyNumberFormat="1" applyFont="1" applyFill="1" applyBorder="1" applyAlignment="1" applyProtection="1">
      <alignment horizontal="right" vertical="center"/>
    </xf>
    <xf numFmtId="0" fontId="3" fillId="0" borderId="0" xfId="7" applyFont="1" applyFill="1" applyBorder="1" applyProtection="1"/>
    <xf numFmtId="0" fontId="3" fillId="0" borderId="2" xfId="7" applyFont="1" applyFill="1" applyBorder="1" applyAlignment="1" applyProtection="1">
      <alignment horizontal="left" vertical="top" wrapText="1"/>
    </xf>
    <xf numFmtId="0" fontId="3" fillId="0" borderId="2" xfId="7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Alignment="1" applyProtection="1">
      <alignment horizontal="right" wrapText="1"/>
    </xf>
    <xf numFmtId="0" fontId="5" fillId="0" borderId="0" xfId="1" applyNumberFormat="1" applyFont="1" applyFill="1" applyAlignment="1" applyProtection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8" applyFont="1" applyFill="1" applyBorder="1" applyAlignment="1">
      <alignment vertical="top"/>
    </xf>
    <xf numFmtId="0" fontId="6" fillId="0" borderId="0" xfId="2" applyFont="1" applyFill="1" applyBorder="1" applyAlignment="1">
      <alignment horizontal="right" vertical="top"/>
    </xf>
    <xf numFmtId="0" fontId="4" fillId="0" borderId="0" xfId="2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right" wrapText="1"/>
    </xf>
    <xf numFmtId="0" fontId="5" fillId="0" borderId="2" xfId="8" applyFont="1" applyFill="1" applyBorder="1" applyAlignment="1">
      <alignment vertical="top"/>
    </xf>
    <xf numFmtId="169" fontId="4" fillId="0" borderId="2" xfId="8" applyNumberFormat="1" applyFont="1" applyFill="1" applyBorder="1" applyAlignment="1">
      <alignment horizontal="right" vertical="top"/>
    </xf>
    <xf numFmtId="0" fontId="4" fillId="0" borderId="2" xfId="8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right" vertical="center" wrapText="1"/>
    </xf>
    <xf numFmtId="0" fontId="3" fillId="0" borderId="0" xfId="7" applyNumberFormat="1" applyFont="1" applyFill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Font="1" applyFill="1" applyBorder="1" applyAlignment="1" applyProtection="1">
      <alignment vertical="center"/>
    </xf>
    <xf numFmtId="0" fontId="5" fillId="0" borderId="0" xfId="2" applyFont="1" applyFill="1" applyBorder="1" applyAlignment="1" applyProtection="1">
      <alignment horizontal="left" vertical="top" wrapText="1"/>
    </xf>
    <xf numFmtId="0" fontId="4" fillId="0" borderId="0" xfId="2" applyFont="1" applyFill="1" applyBorder="1" applyAlignment="1" applyProtection="1">
      <alignment horizontal="right" wrapText="1"/>
    </xf>
    <xf numFmtId="0" fontId="3" fillId="0" borderId="0" xfId="7" applyFont="1" applyFill="1" applyBorder="1" applyAlignment="1" applyProtection="1">
      <alignment horizontal="left" vertical="center"/>
    </xf>
    <xf numFmtId="0" fontId="3" fillId="0" borderId="1" xfId="6" applyNumberFormat="1" applyFont="1" applyFill="1" applyBorder="1" applyAlignment="1" applyProtection="1">
      <alignment horizontal="right" vertical="center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center" vertical="top" wrapText="1"/>
    </xf>
    <xf numFmtId="0" fontId="3" fillId="0" borderId="1" xfId="7" applyFont="1" applyFill="1" applyBorder="1" applyAlignment="1" applyProtection="1">
      <alignment horizontal="left" vertical="center" wrapText="1"/>
    </xf>
    <xf numFmtId="0" fontId="3" fillId="0" borderId="1" xfId="7" applyFont="1" applyFill="1" applyBorder="1" applyAlignment="1" applyProtection="1">
      <alignment vertical="center"/>
    </xf>
    <xf numFmtId="0" fontId="3" fillId="0" borderId="1" xfId="6" applyFont="1" applyFill="1" applyBorder="1" applyAlignment="1" applyProtection="1">
      <alignment vertical="center"/>
    </xf>
    <xf numFmtId="0" fontId="3" fillId="0" borderId="1" xfId="6" applyNumberFormat="1" applyFont="1" applyFill="1" applyBorder="1" applyAlignment="1" applyProtection="1">
      <alignment horizontal="right" vertical="center" wrapText="1"/>
    </xf>
    <xf numFmtId="0" fontId="3" fillId="0" borderId="0" xfId="7" applyFont="1" applyFill="1" applyAlignment="1" applyProtection="1">
      <alignment horizontal="right" vertical="top"/>
    </xf>
    <xf numFmtId="0" fontId="6" fillId="0" borderId="0" xfId="2" applyFont="1" applyFill="1" applyBorder="1" applyAlignment="1" applyProtection="1">
      <alignment horizontal="center"/>
    </xf>
    <xf numFmtId="0" fontId="5" fillId="0" borderId="0" xfId="2" applyFont="1" applyFill="1" applyBorder="1" applyAlignment="1" applyProtection="1">
      <alignment horizontal="left" vertical="top" wrapText="1"/>
    </xf>
    <xf numFmtId="0" fontId="5" fillId="0" borderId="0" xfId="2" applyFont="1" applyFill="1" applyBorder="1" applyAlignment="1"/>
    <xf numFmtId="0" fontId="4" fillId="0" borderId="0" xfId="2" applyFont="1" applyFill="1" applyBorder="1" applyAlignment="1"/>
  </cellXfs>
  <cellStyles count="9">
    <cellStyle name="Comma" xfId="1" builtinId="3"/>
    <cellStyle name="Normal" xfId="0" builtinId="0"/>
    <cellStyle name="Normal_budget 2004-05_2.6.04" xfId="2"/>
    <cellStyle name="Normal_BUDGET FOR  03-04" xfId="3"/>
    <cellStyle name="Normal_BUDGET FOR  03-04..." xfId="4"/>
    <cellStyle name="Normal_budget for 03-04" xfId="5"/>
    <cellStyle name="Normal_BUDGET-2000" xfId="6"/>
    <cellStyle name="Normal_budgetDocNIC02-03" xfId="7"/>
    <cellStyle name="Normal_DEMAND17" xfId="8"/>
  </cellStyles>
  <dxfs count="0"/>
  <tableStyles count="0" defaultTableStyle="TableStyleMedium9" defaultPivotStyle="PivotStyleLight16"/>
  <colors>
    <mruColors>
      <color rgb="FFFFCCFF"/>
      <color rgb="FFFF0066"/>
      <color rgb="FFFF33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185905</xdr:colOff>
      <xdr:row>25</xdr:row>
      <xdr:rowOff>164013</xdr:rowOff>
    </xdr:from>
    <xdr:to>
      <xdr:col>2</xdr:col>
      <xdr:colOff>1557505</xdr:colOff>
      <xdr:row>29</xdr:row>
      <xdr:rowOff>107984</xdr:rowOff>
    </xdr:to>
    <xdr:sp macro="" textlink="">
      <xdr:nvSpPr>
        <xdr:cNvPr id="1098" name="Text Box 6" hidden="1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114425" y="4924425"/>
          <a:ext cx="1371600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6</xdr:col>
      <xdr:colOff>76895</xdr:colOff>
      <xdr:row>16</xdr:row>
      <xdr:rowOff>128448</xdr:rowOff>
    </xdr:from>
    <xdr:to>
      <xdr:col>7</xdr:col>
      <xdr:colOff>561521</xdr:colOff>
      <xdr:row>20</xdr:row>
      <xdr:rowOff>171673</xdr:rowOff>
    </xdr:to>
    <xdr:sp macro="" textlink="">
      <xdr:nvSpPr>
        <xdr:cNvPr id="1099" name="Text Box 21" hidden="1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5962650" y="3009900"/>
          <a:ext cx="1200150" cy="8953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7</xdr:col>
      <xdr:colOff>497087</xdr:colOff>
      <xdr:row>16</xdr:row>
      <xdr:rowOff>90348</xdr:rowOff>
    </xdr:from>
    <xdr:to>
      <xdr:col>9</xdr:col>
      <xdr:colOff>235803</xdr:colOff>
      <xdr:row>21</xdr:row>
      <xdr:rowOff>136694</xdr:rowOff>
    </xdr:to>
    <xdr:sp macro="" textlink="">
      <xdr:nvSpPr>
        <xdr:cNvPr id="1100" name="Text Box 23" hidden="1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7105650" y="2971800"/>
          <a:ext cx="1200150" cy="1104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1:G130"/>
  <sheetViews>
    <sheetView tabSelected="1" view="pageBreakPreview" topLeftCell="A115" zoomScale="110" zoomScaleSheetLayoutView="110" workbookViewId="0">
      <selection activeCell="A115" sqref="A1:XFD1048576"/>
    </sheetView>
  </sheetViews>
  <sheetFormatPr defaultColWidth="10.42578125" defaultRowHeight="12.75"/>
  <cols>
    <col min="1" max="1" width="5.7109375" style="12" customWidth="1"/>
    <col min="2" max="2" width="8.28515625" style="13" customWidth="1"/>
    <col min="3" max="3" width="40.7109375" style="14" customWidth="1"/>
    <col min="4" max="4" width="10.7109375" style="14" customWidth="1"/>
    <col min="5" max="5" width="10.7109375" style="88" customWidth="1"/>
    <col min="6" max="7" width="10.7109375" style="14" customWidth="1"/>
    <col min="8" max="16384" width="10.42578125" style="128"/>
  </cols>
  <sheetData>
    <row r="1" spans="1:7" ht="14.1" customHeight="1">
      <c r="A1" s="165" t="s">
        <v>0</v>
      </c>
      <c r="B1" s="165"/>
      <c r="C1" s="165"/>
      <c r="D1" s="165"/>
      <c r="E1" s="165"/>
      <c r="F1" s="165"/>
      <c r="G1" s="165"/>
    </row>
    <row r="2" spans="1:7">
      <c r="A2" s="7"/>
      <c r="B2" s="8"/>
      <c r="C2" s="10"/>
      <c r="D2" s="11"/>
      <c r="E2" s="14"/>
      <c r="F2" s="9"/>
      <c r="G2" s="9"/>
    </row>
    <row r="3" spans="1:7" s="7" customFormat="1" ht="26.65" customHeight="1">
      <c r="B3" s="8"/>
      <c r="C3" s="102" t="s">
        <v>34</v>
      </c>
      <c r="D3" s="104">
        <v>2012</v>
      </c>
      <c r="E3" s="166" t="s">
        <v>1</v>
      </c>
      <c r="F3" s="166"/>
      <c r="G3" s="166"/>
    </row>
    <row r="4" spans="1:7" ht="14.1" customHeight="1">
      <c r="C4" s="15" t="s">
        <v>2</v>
      </c>
      <c r="D4" s="105">
        <v>2059</v>
      </c>
      <c r="E4" s="106" t="s">
        <v>3</v>
      </c>
      <c r="F4" s="107"/>
      <c r="G4" s="107"/>
    </row>
    <row r="5" spans="1:7" ht="14.1" customHeight="1">
      <c r="C5" s="17" t="s">
        <v>43</v>
      </c>
      <c r="D5" s="108">
        <v>2406</v>
      </c>
      <c r="E5" s="109" t="s">
        <v>40</v>
      </c>
      <c r="F5" s="107"/>
      <c r="G5" s="107"/>
    </row>
    <row r="6" spans="1:7" ht="14.1" customHeight="1">
      <c r="C6" s="15"/>
      <c r="D6" s="110">
        <v>2407</v>
      </c>
      <c r="E6" s="111" t="s">
        <v>37</v>
      </c>
      <c r="F6" s="107"/>
      <c r="G6" s="107"/>
    </row>
    <row r="7" spans="1:7" ht="14.1" customHeight="1">
      <c r="C7" s="15"/>
      <c r="D7" s="110">
        <v>2515</v>
      </c>
      <c r="E7" s="112" t="s">
        <v>88</v>
      </c>
      <c r="F7" s="107"/>
      <c r="G7" s="107"/>
    </row>
    <row r="8" spans="1:7" ht="11.25" customHeight="1">
      <c r="C8" s="18"/>
      <c r="E8" s="95"/>
      <c r="F8" s="16"/>
      <c r="G8" s="16"/>
    </row>
    <row r="9" spans="1:7" s="149" customFormat="1" ht="15" customHeight="1">
      <c r="A9" s="152" t="s">
        <v>87</v>
      </c>
      <c r="B9" s="145"/>
      <c r="C9" s="146"/>
      <c r="D9" s="146"/>
      <c r="E9" s="147"/>
      <c r="F9" s="148"/>
      <c r="G9" s="129"/>
    </row>
    <row r="10" spans="1:7" ht="10.5" customHeight="1">
      <c r="A10" s="19"/>
      <c r="E10" s="15"/>
      <c r="F10" s="16"/>
      <c r="G10" s="16"/>
    </row>
    <row r="11" spans="1:7" ht="14.1" customHeight="1">
      <c r="A11" s="20"/>
      <c r="D11" s="125" t="s">
        <v>32</v>
      </c>
      <c r="E11" s="125" t="s">
        <v>4</v>
      </c>
      <c r="F11" s="125" t="s">
        <v>8</v>
      </c>
    </row>
    <row r="12" spans="1:7" ht="14.1" customHeight="1">
      <c r="A12" s="20"/>
      <c r="C12" s="126" t="s">
        <v>5</v>
      </c>
      <c r="D12" s="127">
        <f>G127</f>
        <v>142823</v>
      </c>
      <c r="E12" s="151" t="s">
        <v>6</v>
      </c>
      <c r="F12" s="127">
        <f>SUM(D12:E12)</f>
        <v>142823</v>
      </c>
    </row>
    <row r="13" spans="1:7" ht="14.1" customHeight="1">
      <c r="A13" s="20"/>
      <c r="D13" s="21"/>
      <c r="E13" s="21"/>
    </row>
    <row r="14" spans="1:7" ht="14.1" customHeight="1">
      <c r="A14" s="19" t="s">
        <v>31</v>
      </c>
      <c r="D14" s="22"/>
      <c r="E14" s="23"/>
      <c r="F14" s="22"/>
      <c r="G14" s="22"/>
    </row>
    <row r="15" spans="1:7" ht="14.1" customHeight="1">
      <c r="A15" s="1"/>
      <c r="B15" s="2"/>
      <c r="C15" s="3"/>
      <c r="D15" s="4"/>
      <c r="E15" s="6"/>
      <c r="F15" s="4"/>
      <c r="G15" s="5" t="s">
        <v>36</v>
      </c>
    </row>
    <row r="16" spans="1:7" s="149" customFormat="1" ht="27" customHeight="1">
      <c r="A16" s="160"/>
      <c r="B16" s="161"/>
      <c r="C16" s="162"/>
      <c r="D16" s="153" t="s">
        <v>56</v>
      </c>
      <c r="E16" s="163" t="s">
        <v>57</v>
      </c>
      <c r="F16" s="163" t="s">
        <v>84</v>
      </c>
      <c r="G16" s="163" t="s">
        <v>57</v>
      </c>
    </row>
    <row r="17" spans="1:7" s="132" customFormat="1">
      <c r="A17" s="1"/>
      <c r="B17" s="154" t="s">
        <v>7</v>
      </c>
      <c r="C17" s="155"/>
      <c r="D17" s="156" t="s">
        <v>83</v>
      </c>
      <c r="E17" s="156" t="s">
        <v>85</v>
      </c>
      <c r="F17" s="156" t="s">
        <v>85</v>
      </c>
      <c r="G17" s="164" t="s">
        <v>86</v>
      </c>
    </row>
    <row r="18" spans="1:7" s="132" customFormat="1">
      <c r="A18" s="133"/>
      <c r="B18" s="134"/>
      <c r="C18" s="3"/>
      <c r="D18" s="6"/>
      <c r="E18" s="6"/>
      <c r="F18" s="6"/>
      <c r="G18" s="130"/>
    </row>
    <row r="19" spans="1:7" ht="15.2" customHeight="1">
      <c r="A19" s="7"/>
      <c r="B19" s="8"/>
      <c r="C19" s="24" t="s">
        <v>9</v>
      </c>
      <c r="D19" s="25"/>
      <c r="E19" s="25"/>
      <c r="F19" s="25"/>
      <c r="G19" s="25"/>
    </row>
    <row r="20" spans="1:7" ht="27">
      <c r="A20" s="26" t="s">
        <v>10</v>
      </c>
      <c r="B20" s="27">
        <v>2012</v>
      </c>
      <c r="C20" s="28" t="s">
        <v>11</v>
      </c>
      <c r="D20" s="29"/>
      <c r="E20" s="29"/>
      <c r="F20" s="29"/>
      <c r="G20" s="29"/>
    </row>
    <row r="21" spans="1:7" s="7" customFormat="1" ht="15" customHeight="1">
      <c r="A21" s="26"/>
      <c r="B21" s="30" t="s">
        <v>12</v>
      </c>
      <c r="C21" s="31" t="s">
        <v>48</v>
      </c>
      <c r="D21" s="32"/>
      <c r="E21" s="32"/>
      <c r="F21" s="32"/>
      <c r="G21" s="32"/>
    </row>
    <row r="22" spans="1:7" ht="15.2" customHeight="1">
      <c r="A22" s="26"/>
      <c r="B22" s="33">
        <v>3.09</v>
      </c>
      <c r="C22" s="34" t="s">
        <v>13</v>
      </c>
      <c r="D22" s="117"/>
      <c r="E22" s="117"/>
      <c r="F22" s="118"/>
      <c r="G22" s="117"/>
    </row>
    <row r="23" spans="1:7" ht="14.25" customHeight="1">
      <c r="A23" s="26"/>
      <c r="B23" s="113" t="s">
        <v>14</v>
      </c>
      <c r="C23" s="99" t="s">
        <v>15</v>
      </c>
      <c r="D23" s="135">
        <v>15008</v>
      </c>
      <c r="E23" s="136">
        <v>24161</v>
      </c>
      <c r="F23" s="136">
        <f>24161-260</f>
        <v>23901</v>
      </c>
      <c r="G23" s="100">
        <v>22963</v>
      </c>
    </row>
    <row r="24" spans="1:7" ht="15.2" customHeight="1">
      <c r="A24" s="26"/>
      <c r="B24" s="113" t="s">
        <v>50</v>
      </c>
      <c r="C24" s="99" t="s">
        <v>35</v>
      </c>
      <c r="D24" s="135">
        <v>7702</v>
      </c>
      <c r="E24" s="136">
        <v>6995</v>
      </c>
      <c r="F24" s="136">
        <v>6995</v>
      </c>
      <c r="G24" s="100">
        <v>5951</v>
      </c>
    </row>
    <row r="25" spans="1:7" ht="15.2" customHeight="1">
      <c r="A25" s="26"/>
      <c r="B25" s="113" t="s">
        <v>63</v>
      </c>
      <c r="C25" s="119" t="s">
        <v>59</v>
      </c>
      <c r="D25" s="135">
        <v>616</v>
      </c>
      <c r="E25" s="135">
        <v>732</v>
      </c>
      <c r="F25" s="135">
        <v>732</v>
      </c>
      <c r="G25" s="100">
        <v>1</v>
      </c>
    </row>
    <row r="26" spans="1:7" ht="15.2" customHeight="1">
      <c r="A26" s="26"/>
      <c r="B26" s="113" t="s">
        <v>64</v>
      </c>
      <c r="C26" s="119" t="s">
        <v>60</v>
      </c>
      <c r="D26" s="135">
        <v>13272</v>
      </c>
      <c r="E26" s="135">
        <v>4240</v>
      </c>
      <c r="F26" s="135">
        <f>4240-2750</f>
        <v>1490</v>
      </c>
      <c r="G26" s="100">
        <v>3077</v>
      </c>
    </row>
    <row r="27" spans="1:7" ht="15.2" customHeight="1">
      <c r="A27" s="26"/>
      <c r="B27" s="113" t="s">
        <v>65</v>
      </c>
      <c r="C27" s="119" t="s">
        <v>61</v>
      </c>
      <c r="D27" s="124">
        <v>0</v>
      </c>
      <c r="E27" s="135">
        <v>1</v>
      </c>
      <c r="F27" s="135">
        <v>1</v>
      </c>
      <c r="G27" s="100">
        <v>1</v>
      </c>
    </row>
    <row r="28" spans="1:7" ht="15.2" customHeight="1">
      <c r="A28" s="26"/>
      <c r="B28" s="113" t="s">
        <v>66</v>
      </c>
      <c r="C28" s="119" t="s">
        <v>62</v>
      </c>
      <c r="D28" s="124">
        <v>0</v>
      </c>
      <c r="E28" s="135">
        <v>1</v>
      </c>
      <c r="F28" s="135">
        <v>1</v>
      </c>
      <c r="G28" s="100">
        <v>1</v>
      </c>
    </row>
    <row r="29" spans="1:7" ht="15.2" customHeight="1">
      <c r="A29" s="26"/>
      <c r="B29" s="113" t="s">
        <v>16</v>
      </c>
      <c r="C29" s="119" t="s">
        <v>67</v>
      </c>
      <c r="D29" s="135">
        <v>4200</v>
      </c>
      <c r="E29" s="136">
        <v>2500</v>
      </c>
      <c r="F29" s="136">
        <v>2500</v>
      </c>
      <c r="G29" s="100">
        <v>2700</v>
      </c>
    </row>
    <row r="30" spans="1:7" ht="15.2" customHeight="1">
      <c r="A30" s="26"/>
      <c r="B30" s="113" t="s">
        <v>68</v>
      </c>
      <c r="C30" s="119" t="s">
        <v>69</v>
      </c>
      <c r="D30" s="124">
        <v>0</v>
      </c>
      <c r="E30" s="135">
        <v>100</v>
      </c>
      <c r="F30" s="135">
        <v>100</v>
      </c>
      <c r="G30" s="100">
        <v>100</v>
      </c>
    </row>
    <row r="31" spans="1:7" ht="15.2" customHeight="1">
      <c r="A31" s="26"/>
      <c r="B31" s="113" t="s">
        <v>17</v>
      </c>
      <c r="C31" s="99" t="s">
        <v>18</v>
      </c>
      <c r="D31" s="135">
        <v>8500</v>
      </c>
      <c r="E31" s="136">
        <v>5000</v>
      </c>
      <c r="F31" s="136">
        <v>5000</v>
      </c>
      <c r="G31" s="100">
        <v>3000</v>
      </c>
    </row>
    <row r="32" spans="1:7" ht="15.2" customHeight="1">
      <c r="A32" s="26"/>
      <c r="B32" s="113" t="s">
        <v>70</v>
      </c>
      <c r="C32" s="99" t="s">
        <v>71</v>
      </c>
      <c r="D32" s="124">
        <v>0</v>
      </c>
      <c r="E32" s="135">
        <v>1</v>
      </c>
      <c r="F32" s="135">
        <v>1</v>
      </c>
      <c r="G32" s="100">
        <v>2001</v>
      </c>
    </row>
    <row r="33" spans="1:7" ht="15.2" customHeight="1">
      <c r="A33" s="26"/>
      <c r="B33" s="113" t="s">
        <v>76</v>
      </c>
      <c r="C33" s="99" t="s">
        <v>77</v>
      </c>
      <c r="D33" s="124">
        <v>0</v>
      </c>
      <c r="E33" s="135">
        <v>1</v>
      </c>
      <c r="F33" s="135">
        <v>1</v>
      </c>
      <c r="G33" s="100">
        <v>1</v>
      </c>
    </row>
    <row r="34" spans="1:7" ht="15.2" customHeight="1">
      <c r="A34" s="43" t="s">
        <v>8</v>
      </c>
      <c r="B34" s="44">
        <v>3.09</v>
      </c>
      <c r="C34" s="45" t="s">
        <v>13</v>
      </c>
      <c r="D34" s="41">
        <f t="shared" ref="D34:G34" si="0">SUM(D23:D33)</f>
        <v>49298</v>
      </c>
      <c r="E34" s="41">
        <f t="shared" si="0"/>
        <v>43732</v>
      </c>
      <c r="F34" s="41">
        <f t="shared" si="0"/>
        <v>40722</v>
      </c>
      <c r="G34" s="41">
        <f t="shared" si="0"/>
        <v>39796</v>
      </c>
    </row>
    <row r="35" spans="1:7">
      <c r="A35" s="43"/>
      <c r="B35" s="90"/>
      <c r="C35" s="47"/>
      <c r="D35" s="39"/>
      <c r="E35" s="39"/>
      <c r="F35" s="38"/>
      <c r="G35" s="39"/>
    </row>
    <row r="36" spans="1:7" ht="28.15" customHeight="1">
      <c r="A36" s="43"/>
      <c r="B36" s="44">
        <v>3.101</v>
      </c>
      <c r="C36" s="73" t="s">
        <v>44</v>
      </c>
      <c r="D36" s="35"/>
      <c r="E36" s="35"/>
      <c r="F36" s="40"/>
      <c r="G36" s="35"/>
    </row>
    <row r="37" spans="1:7" ht="15.2" customHeight="1">
      <c r="A37" s="43"/>
      <c r="B37" s="114" t="s">
        <v>14</v>
      </c>
      <c r="C37" s="97" t="s">
        <v>15</v>
      </c>
      <c r="D37" s="135">
        <v>4218</v>
      </c>
      <c r="E37" s="136">
        <v>4200</v>
      </c>
      <c r="F37" s="136">
        <v>4200</v>
      </c>
      <c r="G37" s="100">
        <v>4200</v>
      </c>
    </row>
    <row r="38" spans="1:7" ht="15.2" customHeight="1">
      <c r="A38" s="43"/>
      <c r="B38" s="114" t="s">
        <v>63</v>
      </c>
      <c r="C38" s="119" t="s">
        <v>59</v>
      </c>
      <c r="D38" s="135">
        <v>424</v>
      </c>
      <c r="E38" s="135">
        <v>500</v>
      </c>
      <c r="F38" s="135">
        <v>500</v>
      </c>
      <c r="G38" s="100">
        <v>500</v>
      </c>
    </row>
    <row r="39" spans="1:7" ht="15.2" customHeight="1">
      <c r="A39" s="43"/>
      <c r="B39" s="114" t="s">
        <v>64</v>
      </c>
      <c r="C39" s="119" t="s">
        <v>60</v>
      </c>
      <c r="D39" s="124">
        <v>0</v>
      </c>
      <c r="E39" s="135">
        <v>1</v>
      </c>
      <c r="F39" s="135">
        <v>1</v>
      </c>
      <c r="G39" s="100">
        <v>1</v>
      </c>
    </row>
    <row r="40" spans="1:7" ht="28.15" customHeight="1">
      <c r="A40" s="43" t="s">
        <v>8</v>
      </c>
      <c r="B40" s="44">
        <v>3.101</v>
      </c>
      <c r="C40" s="73" t="s">
        <v>44</v>
      </c>
      <c r="D40" s="41">
        <f t="shared" ref="D40:G40" si="1">SUM(D37:D39)</f>
        <v>4642</v>
      </c>
      <c r="E40" s="41">
        <f t="shared" si="1"/>
        <v>4701</v>
      </c>
      <c r="F40" s="41">
        <f t="shared" si="1"/>
        <v>4701</v>
      </c>
      <c r="G40" s="41">
        <f t="shared" si="1"/>
        <v>4701</v>
      </c>
    </row>
    <row r="41" spans="1:7" ht="15" customHeight="1">
      <c r="A41" s="43"/>
      <c r="B41" s="46"/>
      <c r="C41" s="47"/>
      <c r="D41" s="37"/>
      <c r="E41" s="37"/>
      <c r="F41" s="37"/>
      <c r="G41" s="37"/>
    </row>
    <row r="42" spans="1:7" ht="15" customHeight="1">
      <c r="A42" s="43"/>
      <c r="B42" s="44">
        <v>3.1019999999999999</v>
      </c>
      <c r="C42" s="45" t="s">
        <v>19</v>
      </c>
      <c r="D42" s="39"/>
      <c r="E42" s="39"/>
      <c r="F42" s="39"/>
      <c r="G42" s="39"/>
    </row>
    <row r="43" spans="1:7" ht="15" customHeight="1">
      <c r="A43" s="43"/>
      <c r="B43" s="120" t="s">
        <v>72</v>
      </c>
      <c r="C43" s="47" t="s">
        <v>73</v>
      </c>
      <c r="D43" s="50">
        <v>10000</v>
      </c>
      <c r="E43" s="50">
        <v>20000</v>
      </c>
      <c r="F43" s="50">
        <v>20000</v>
      </c>
      <c r="G43" s="98">
        <v>20000</v>
      </c>
    </row>
    <row r="44" spans="1:7" ht="15" customHeight="1">
      <c r="A44" s="51" t="s">
        <v>8</v>
      </c>
      <c r="B44" s="52">
        <v>3.1019999999999999</v>
      </c>
      <c r="C44" s="101" t="s">
        <v>19</v>
      </c>
      <c r="D44" s="41">
        <f t="shared" ref="D44:G44" si="2">SUM(D43:D43)</f>
        <v>10000</v>
      </c>
      <c r="E44" s="41">
        <f t="shared" si="2"/>
        <v>20000</v>
      </c>
      <c r="F44" s="41">
        <f t="shared" si="2"/>
        <v>20000</v>
      </c>
      <c r="G44" s="41">
        <f t="shared" si="2"/>
        <v>20000</v>
      </c>
    </row>
    <row r="45" spans="1:7" ht="15" customHeight="1">
      <c r="A45" s="43"/>
      <c r="B45" s="46"/>
      <c r="C45" s="47"/>
      <c r="D45" s="39"/>
      <c r="E45" s="39"/>
      <c r="F45" s="39"/>
      <c r="G45" s="39"/>
    </row>
    <row r="46" spans="1:7" ht="15" customHeight="1">
      <c r="A46" s="43"/>
      <c r="B46" s="44">
        <v>3.1030000000000002</v>
      </c>
      <c r="C46" s="45" t="s">
        <v>20</v>
      </c>
      <c r="D46" s="39"/>
      <c r="E46" s="39"/>
      <c r="F46" s="39"/>
      <c r="G46" s="39"/>
    </row>
    <row r="47" spans="1:7" ht="15" customHeight="1">
      <c r="A47" s="43"/>
      <c r="B47" s="114" t="s">
        <v>14</v>
      </c>
      <c r="C47" s="97" t="s">
        <v>15</v>
      </c>
      <c r="D47" s="50">
        <v>20335</v>
      </c>
      <c r="E47" s="137">
        <v>33582</v>
      </c>
      <c r="F47" s="137">
        <f>33582-640</f>
        <v>32942</v>
      </c>
      <c r="G47" s="98">
        <v>34539</v>
      </c>
    </row>
    <row r="48" spans="1:7" ht="15.2" customHeight="1">
      <c r="A48" s="26"/>
      <c r="B48" s="113" t="s">
        <v>63</v>
      </c>
      <c r="C48" s="119" t="s">
        <v>59</v>
      </c>
      <c r="D48" s="135">
        <v>451</v>
      </c>
      <c r="E48" s="135">
        <v>1018</v>
      </c>
      <c r="F48" s="135">
        <f>1018-500</f>
        <v>518</v>
      </c>
      <c r="G48" s="100">
        <v>1</v>
      </c>
    </row>
    <row r="49" spans="1:7" ht="15.2" customHeight="1">
      <c r="A49" s="26"/>
      <c r="B49" s="113" t="s">
        <v>64</v>
      </c>
      <c r="C49" s="119" t="s">
        <v>60</v>
      </c>
      <c r="D49" s="135">
        <v>16841</v>
      </c>
      <c r="E49" s="135">
        <v>5169</v>
      </c>
      <c r="F49" s="135">
        <f>5169-2360</f>
        <v>2809</v>
      </c>
      <c r="G49" s="100">
        <v>4412</v>
      </c>
    </row>
    <row r="50" spans="1:7" ht="15" customHeight="1">
      <c r="A50" s="43"/>
      <c r="B50" s="114" t="s">
        <v>17</v>
      </c>
      <c r="C50" s="97" t="s">
        <v>18</v>
      </c>
      <c r="D50" s="50">
        <v>249</v>
      </c>
      <c r="E50" s="137">
        <v>249</v>
      </c>
      <c r="F50" s="137">
        <v>249</v>
      </c>
      <c r="G50" s="98">
        <v>249</v>
      </c>
    </row>
    <row r="51" spans="1:7" ht="15" customHeight="1">
      <c r="A51" s="43"/>
      <c r="B51" s="114" t="s">
        <v>70</v>
      </c>
      <c r="C51" s="97" t="s">
        <v>71</v>
      </c>
      <c r="D51" s="48">
        <v>0</v>
      </c>
      <c r="E51" s="50">
        <v>1</v>
      </c>
      <c r="F51" s="50">
        <v>1</v>
      </c>
      <c r="G51" s="98">
        <v>1</v>
      </c>
    </row>
    <row r="52" spans="1:7" ht="15" customHeight="1">
      <c r="A52" s="43"/>
      <c r="B52" s="114" t="s">
        <v>72</v>
      </c>
      <c r="C52" s="97" t="s">
        <v>73</v>
      </c>
      <c r="D52" s="50">
        <v>11500</v>
      </c>
      <c r="E52" s="50">
        <v>11500</v>
      </c>
      <c r="F52" s="50">
        <v>11500</v>
      </c>
      <c r="G52" s="98">
        <v>20150</v>
      </c>
    </row>
    <row r="53" spans="1:7" ht="15" customHeight="1">
      <c r="A53" s="43" t="s">
        <v>8</v>
      </c>
      <c r="B53" s="44">
        <v>3.1030000000000002</v>
      </c>
      <c r="C53" s="45" t="s">
        <v>20</v>
      </c>
      <c r="D53" s="41">
        <f t="shared" ref="D53:G53" si="3">SUM(D47:D52)</f>
        <v>49376</v>
      </c>
      <c r="E53" s="41">
        <f t="shared" si="3"/>
        <v>51519</v>
      </c>
      <c r="F53" s="41">
        <f t="shared" si="3"/>
        <v>48019</v>
      </c>
      <c r="G53" s="41">
        <f t="shared" si="3"/>
        <v>59352</v>
      </c>
    </row>
    <row r="54" spans="1:7" ht="9.9499999999999993" customHeight="1">
      <c r="A54" s="43"/>
      <c r="B54" s="44"/>
      <c r="C54" s="45"/>
      <c r="D54" s="39"/>
      <c r="E54" s="54"/>
      <c r="F54" s="53"/>
      <c r="G54" s="39"/>
    </row>
    <row r="55" spans="1:7" ht="15" customHeight="1">
      <c r="A55" s="43"/>
      <c r="B55" s="44">
        <v>3.1040000000000001</v>
      </c>
      <c r="C55" s="45" t="s">
        <v>21</v>
      </c>
      <c r="D55" s="37"/>
      <c r="E55" s="37"/>
      <c r="F55" s="42"/>
      <c r="G55" s="37"/>
    </row>
    <row r="56" spans="1:7" ht="15" customHeight="1">
      <c r="A56" s="43"/>
      <c r="B56" s="120" t="s">
        <v>64</v>
      </c>
      <c r="C56" s="47" t="s">
        <v>60</v>
      </c>
      <c r="D56" s="135">
        <v>2059</v>
      </c>
      <c r="E56" s="135">
        <v>2100</v>
      </c>
      <c r="F56" s="135">
        <v>2100</v>
      </c>
      <c r="G56" s="37">
        <v>2100</v>
      </c>
    </row>
    <row r="57" spans="1:7" ht="15" customHeight="1">
      <c r="A57" s="43" t="s">
        <v>8</v>
      </c>
      <c r="B57" s="44">
        <v>3.1040000000000001</v>
      </c>
      <c r="C57" s="45" t="s">
        <v>21</v>
      </c>
      <c r="D57" s="41">
        <f t="shared" ref="D57:G57" si="4">SUM(D56:D56)</f>
        <v>2059</v>
      </c>
      <c r="E57" s="41">
        <f t="shared" si="4"/>
        <v>2100</v>
      </c>
      <c r="F57" s="41">
        <f t="shared" si="4"/>
        <v>2100</v>
      </c>
      <c r="G57" s="41">
        <f t="shared" si="4"/>
        <v>2100</v>
      </c>
    </row>
    <row r="58" spans="1:7" ht="9" customHeight="1">
      <c r="A58" s="26"/>
      <c r="B58" s="36"/>
      <c r="C58" s="31"/>
      <c r="D58" s="37"/>
      <c r="E58" s="37"/>
      <c r="F58" s="37"/>
      <c r="G58" s="37"/>
    </row>
    <row r="59" spans="1:7" ht="14.45" customHeight="1">
      <c r="A59" s="26"/>
      <c r="B59" s="33">
        <v>3.1059999999999999</v>
      </c>
      <c r="C59" s="34" t="s">
        <v>22</v>
      </c>
      <c r="D59" s="39"/>
      <c r="E59" s="39"/>
      <c r="F59" s="39"/>
      <c r="G59" s="37"/>
    </row>
    <row r="60" spans="1:7" ht="15" customHeight="1">
      <c r="A60" s="43"/>
      <c r="B60" s="114" t="s">
        <v>72</v>
      </c>
      <c r="C60" s="97" t="s">
        <v>73</v>
      </c>
      <c r="D60" s="50">
        <v>19</v>
      </c>
      <c r="E60" s="50">
        <v>25</v>
      </c>
      <c r="F60" s="50">
        <v>25</v>
      </c>
      <c r="G60" s="98">
        <v>25</v>
      </c>
    </row>
    <row r="61" spans="1:7" ht="14.45" customHeight="1">
      <c r="A61" s="43" t="s">
        <v>8</v>
      </c>
      <c r="B61" s="33">
        <v>3.1059999999999999</v>
      </c>
      <c r="C61" s="45" t="s">
        <v>22</v>
      </c>
      <c r="D61" s="41">
        <f t="shared" ref="D61:G61" si="5">SUM(D60:D60)</f>
        <v>19</v>
      </c>
      <c r="E61" s="41">
        <f t="shared" si="5"/>
        <v>25</v>
      </c>
      <c r="F61" s="41">
        <f t="shared" si="5"/>
        <v>25</v>
      </c>
      <c r="G61" s="41">
        <f t="shared" si="5"/>
        <v>25</v>
      </c>
    </row>
    <row r="62" spans="1:7" ht="8.25" customHeight="1">
      <c r="A62" s="43"/>
      <c r="B62" s="46"/>
      <c r="C62" s="47"/>
      <c r="D62" s="39"/>
      <c r="E62" s="39"/>
      <c r="F62" s="39"/>
      <c r="G62" s="39"/>
    </row>
    <row r="63" spans="1:7" ht="14.45" customHeight="1">
      <c r="A63" s="43"/>
      <c r="B63" s="33">
        <v>3.1070000000000002</v>
      </c>
      <c r="C63" s="45" t="s">
        <v>47</v>
      </c>
      <c r="D63" s="37"/>
      <c r="E63" s="37"/>
      <c r="F63" s="37"/>
      <c r="G63" s="37"/>
    </row>
    <row r="64" spans="1:7" ht="15" customHeight="1">
      <c r="A64" s="43"/>
      <c r="B64" s="114" t="s">
        <v>72</v>
      </c>
      <c r="C64" s="97" t="s">
        <v>73</v>
      </c>
      <c r="D64" s="50">
        <v>400</v>
      </c>
      <c r="E64" s="50">
        <v>400</v>
      </c>
      <c r="F64" s="50">
        <v>400</v>
      </c>
      <c r="G64" s="98">
        <v>400</v>
      </c>
    </row>
    <row r="65" spans="1:7" ht="14.45" customHeight="1">
      <c r="A65" s="43" t="s">
        <v>8</v>
      </c>
      <c r="B65" s="33">
        <v>3.1070000000000002</v>
      </c>
      <c r="C65" s="45" t="s">
        <v>47</v>
      </c>
      <c r="D65" s="41">
        <f t="shared" ref="D65:G65" si="6">SUM(D64:D64)</f>
        <v>400</v>
      </c>
      <c r="E65" s="41">
        <f t="shared" si="6"/>
        <v>400</v>
      </c>
      <c r="F65" s="41">
        <f t="shared" si="6"/>
        <v>400</v>
      </c>
      <c r="G65" s="41">
        <f t="shared" si="6"/>
        <v>400</v>
      </c>
    </row>
    <row r="66" spans="1:7" ht="12" customHeight="1">
      <c r="A66" s="26"/>
      <c r="B66" s="36"/>
      <c r="C66" s="31"/>
      <c r="D66" s="37"/>
      <c r="E66" s="37"/>
      <c r="F66" s="37"/>
      <c r="G66" s="37"/>
    </row>
    <row r="67" spans="1:7" ht="14.45" customHeight="1">
      <c r="A67" s="26"/>
      <c r="B67" s="33">
        <v>3.1080000000000001</v>
      </c>
      <c r="C67" s="34" t="s">
        <v>23</v>
      </c>
      <c r="D67" s="37"/>
      <c r="E67" s="37"/>
      <c r="F67" s="37"/>
      <c r="G67" s="37"/>
    </row>
    <row r="68" spans="1:7" ht="14.45" customHeight="1">
      <c r="A68" s="43"/>
      <c r="B68" s="46" t="s">
        <v>16</v>
      </c>
      <c r="C68" s="119" t="s">
        <v>67</v>
      </c>
      <c r="D68" s="135">
        <v>1300</v>
      </c>
      <c r="E68" s="135">
        <v>2000</v>
      </c>
      <c r="F68" s="135">
        <v>2000</v>
      </c>
      <c r="G68" s="39">
        <v>2000</v>
      </c>
    </row>
    <row r="69" spans="1:7" ht="14.45" customHeight="1">
      <c r="A69" s="43" t="s">
        <v>8</v>
      </c>
      <c r="B69" s="44">
        <v>3.1080000000000001</v>
      </c>
      <c r="C69" s="45" t="s">
        <v>23</v>
      </c>
      <c r="D69" s="41">
        <f t="shared" ref="D69:G69" si="7">SUM(D68)</f>
        <v>1300</v>
      </c>
      <c r="E69" s="41">
        <f t="shared" si="7"/>
        <v>2000</v>
      </c>
      <c r="F69" s="41">
        <f t="shared" si="7"/>
        <v>2000</v>
      </c>
      <c r="G69" s="41">
        <f t="shared" si="7"/>
        <v>2000</v>
      </c>
    </row>
    <row r="70" spans="1:7" ht="14.45" customHeight="1">
      <c r="A70" s="43" t="s">
        <v>8</v>
      </c>
      <c r="B70" s="90" t="s">
        <v>12</v>
      </c>
      <c r="C70" s="47" t="s">
        <v>48</v>
      </c>
      <c r="D70" s="41">
        <f t="shared" ref="D70:G70" si="8">D69+D65+D61+D57+D53+D44+D40+D34</f>
        <v>117094</v>
      </c>
      <c r="E70" s="41">
        <f t="shared" si="8"/>
        <v>124477</v>
      </c>
      <c r="F70" s="41">
        <f t="shared" si="8"/>
        <v>117967</v>
      </c>
      <c r="G70" s="41">
        <f t="shared" si="8"/>
        <v>128374</v>
      </c>
    </row>
    <row r="71" spans="1:7" ht="27">
      <c r="A71" s="43" t="s">
        <v>8</v>
      </c>
      <c r="B71" s="89">
        <v>2012</v>
      </c>
      <c r="C71" s="73" t="s">
        <v>11</v>
      </c>
      <c r="D71" s="55">
        <f t="shared" ref="D71:G71" si="9">D70</f>
        <v>117094</v>
      </c>
      <c r="E71" s="55">
        <f t="shared" si="9"/>
        <v>124477</v>
      </c>
      <c r="F71" s="55">
        <f t="shared" si="9"/>
        <v>117967</v>
      </c>
      <c r="G71" s="55">
        <f t="shared" si="9"/>
        <v>128374</v>
      </c>
    </row>
    <row r="72" spans="1:7" ht="11.25" customHeight="1">
      <c r="A72" s="43"/>
      <c r="B72" s="90"/>
      <c r="C72" s="150"/>
      <c r="D72" s="39"/>
      <c r="E72" s="39"/>
      <c r="F72" s="38"/>
      <c r="G72" s="39"/>
    </row>
    <row r="73" spans="1:7" ht="14.45" customHeight="1">
      <c r="A73" s="43" t="s">
        <v>10</v>
      </c>
      <c r="B73" s="56">
        <v>2059</v>
      </c>
      <c r="C73" s="57" t="s">
        <v>3</v>
      </c>
      <c r="D73" s="39"/>
      <c r="E73" s="39"/>
      <c r="F73" s="38"/>
      <c r="G73" s="39"/>
    </row>
    <row r="74" spans="1:7" ht="14.45" customHeight="1">
      <c r="A74" s="58"/>
      <c r="B74" s="59">
        <v>60</v>
      </c>
      <c r="C74" s="60" t="s">
        <v>24</v>
      </c>
      <c r="D74" s="39"/>
      <c r="E74" s="39"/>
      <c r="F74" s="38"/>
      <c r="G74" s="39"/>
    </row>
    <row r="75" spans="1:7" ht="14.45" customHeight="1">
      <c r="A75" s="43"/>
      <c r="B75" s="61">
        <v>60.052999999999997</v>
      </c>
      <c r="C75" s="57" t="s">
        <v>25</v>
      </c>
      <c r="D75" s="39"/>
      <c r="E75" s="39"/>
      <c r="F75" s="38"/>
      <c r="G75" s="39"/>
    </row>
    <row r="76" spans="1:7" ht="14.45" customHeight="1">
      <c r="A76" s="43"/>
      <c r="B76" s="62">
        <v>60</v>
      </c>
      <c r="C76" s="60" t="s">
        <v>89</v>
      </c>
      <c r="D76" s="39"/>
      <c r="E76" s="39"/>
      <c r="F76" s="38"/>
      <c r="G76" s="39"/>
    </row>
    <row r="77" spans="1:7" ht="28.15" customHeight="1">
      <c r="A77" s="43"/>
      <c r="B77" s="59">
        <v>67</v>
      </c>
      <c r="C77" s="60" t="s">
        <v>33</v>
      </c>
      <c r="D77" s="39"/>
      <c r="E77" s="39"/>
      <c r="F77" s="38"/>
      <c r="G77" s="39"/>
    </row>
    <row r="78" spans="1:7" ht="14.45" customHeight="1">
      <c r="A78" s="43"/>
      <c r="B78" s="59" t="s">
        <v>82</v>
      </c>
      <c r="C78" s="60" t="s">
        <v>73</v>
      </c>
      <c r="D78" s="55">
        <v>294</v>
      </c>
      <c r="E78" s="55">
        <v>300</v>
      </c>
      <c r="F78" s="55">
        <v>300</v>
      </c>
      <c r="G78" s="55">
        <v>300</v>
      </c>
    </row>
    <row r="79" spans="1:7" ht="28.15" customHeight="1">
      <c r="A79" s="43" t="s">
        <v>8</v>
      </c>
      <c r="B79" s="59">
        <v>67</v>
      </c>
      <c r="C79" s="60" t="s">
        <v>33</v>
      </c>
      <c r="D79" s="55">
        <f t="shared" ref="D79:G79" si="10">SUM(D78:D78)</f>
        <v>294</v>
      </c>
      <c r="E79" s="55">
        <f t="shared" si="10"/>
        <v>300</v>
      </c>
      <c r="F79" s="55">
        <f t="shared" si="10"/>
        <v>300</v>
      </c>
      <c r="G79" s="55">
        <f t="shared" si="10"/>
        <v>300</v>
      </c>
    </row>
    <row r="80" spans="1:7" ht="14.45" customHeight="1">
      <c r="A80" s="43" t="s">
        <v>8</v>
      </c>
      <c r="B80" s="62">
        <v>60</v>
      </c>
      <c r="C80" s="60" t="s">
        <v>89</v>
      </c>
      <c r="D80" s="55">
        <f t="shared" ref="D80:G80" si="11">D79</f>
        <v>294</v>
      </c>
      <c r="E80" s="55">
        <f t="shared" si="11"/>
        <v>300</v>
      </c>
      <c r="F80" s="55">
        <f t="shared" si="11"/>
        <v>300</v>
      </c>
      <c r="G80" s="55">
        <f t="shared" si="11"/>
        <v>300</v>
      </c>
    </row>
    <row r="81" spans="1:7" ht="12" customHeight="1">
      <c r="A81" s="43"/>
      <c r="B81" s="62"/>
      <c r="C81" s="60"/>
      <c r="D81" s="50"/>
      <c r="E81" s="50"/>
      <c r="F81" s="122"/>
      <c r="G81" s="39"/>
    </row>
    <row r="82" spans="1:7" ht="14.45" customHeight="1">
      <c r="A82" s="43"/>
      <c r="B82" s="62">
        <v>61</v>
      </c>
      <c r="C82" s="60" t="s">
        <v>30</v>
      </c>
      <c r="D82" s="54"/>
      <c r="E82" s="54"/>
      <c r="F82" s="53"/>
      <c r="G82" s="39"/>
    </row>
    <row r="83" spans="1:7" ht="28.15" customHeight="1">
      <c r="A83" s="43"/>
      <c r="B83" s="59">
        <v>68</v>
      </c>
      <c r="C83" s="60" t="s">
        <v>33</v>
      </c>
      <c r="D83" s="54"/>
      <c r="E83" s="54"/>
      <c r="F83" s="53"/>
      <c r="G83" s="39"/>
    </row>
    <row r="84" spans="1:7" ht="14.45" customHeight="1">
      <c r="A84" s="43"/>
      <c r="B84" s="62" t="s">
        <v>28</v>
      </c>
      <c r="C84" s="60" t="s">
        <v>74</v>
      </c>
      <c r="D84" s="50">
        <v>798</v>
      </c>
      <c r="E84" s="50">
        <v>800</v>
      </c>
      <c r="F84" s="50">
        <v>800</v>
      </c>
      <c r="G84" s="39">
        <v>800</v>
      </c>
    </row>
    <row r="85" spans="1:7" ht="14.45" customHeight="1">
      <c r="A85" s="43"/>
      <c r="B85" s="62" t="s">
        <v>29</v>
      </c>
      <c r="C85" s="60" t="s">
        <v>75</v>
      </c>
      <c r="D85" s="55">
        <v>656</v>
      </c>
      <c r="E85" s="55">
        <v>749</v>
      </c>
      <c r="F85" s="55">
        <v>749</v>
      </c>
      <c r="G85" s="91">
        <v>749</v>
      </c>
    </row>
    <row r="86" spans="1:7" ht="28.15" customHeight="1">
      <c r="A86" s="26" t="s">
        <v>8</v>
      </c>
      <c r="B86" s="63">
        <v>68</v>
      </c>
      <c r="C86" s="60" t="s">
        <v>33</v>
      </c>
      <c r="D86" s="50">
        <f t="shared" ref="D86:G86" si="12">SUM(D84:D85)</f>
        <v>1454</v>
      </c>
      <c r="E86" s="50">
        <f t="shared" si="12"/>
        <v>1549</v>
      </c>
      <c r="F86" s="50">
        <f t="shared" si="12"/>
        <v>1549</v>
      </c>
      <c r="G86" s="50">
        <f t="shared" si="12"/>
        <v>1549</v>
      </c>
    </row>
    <row r="87" spans="1:7" ht="14.85" customHeight="1">
      <c r="A87" s="43" t="s">
        <v>8</v>
      </c>
      <c r="B87" s="62">
        <v>61</v>
      </c>
      <c r="C87" s="60" t="s">
        <v>30</v>
      </c>
      <c r="D87" s="41">
        <f t="shared" ref="D87:G87" si="13">D86</f>
        <v>1454</v>
      </c>
      <c r="E87" s="41">
        <f t="shared" si="13"/>
        <v>1549</v>
      </c>
      <c r="F87" s="41">
        <f t="shared" si="13"/>
        <v>1549</v>
      </c>
      <c r="G87" s="41">
        <f t="shared" si="13"/>
        <v>1549</v>
      </c>
    </row>
    <row r="88" spans="1:7" ht="14.85" customHeight="1">
      <c r="A88" s="142" t="s">
        <v>8</v>
      </c>
      <c r="B88" s="143">
        <v>60.052999999999997</v>
      </c>
      <c r="C88" s="144" t="s">
        <v>25</v>
      </c>
      <c r="D88" s="41">
        <f t="shared" ref="D88:G88" si="14">D87+D80</f>
        <v>1748</v>
      </c>
      <c r="E88" s="41">
        <f t="shared" si="14"/>
        <v>1849</v>
      </c>
      <c r="F88" s="41">
        <f t="shared" si="14"/>
        <v>1849</v>
      </c>
      <c r="G88" s="41">
        <f t="shared" si="14"/>
        <v>1849</v>
      </c>
    </row>
    <row r="89" spans="1:7" ht="12" customHeight="1">
      <c r="A89" s="65"/>
      <c r="B89" s="63"/>
      <c r="C89" s="64"/>
      <c r="D89" s="67"/>
      <c r="E89" s="67"/>
      <c r="F89" s="66"/>
      <c r="G89" s="67"/>
    </row>
    <row r="90" spans="1:7" ht="14.45" customHeight="1">
      <c r="A90" s="65"/>
      <c r="B90" s="68">
        <v>60.103000000000002</v>
      </c>
      <c r="C90" s="69" t="s">
        <v>27</v>
      </c>
      <c r="D90" s="67"/>
      <c r="E90" s="67"/>
      <c r="F90" s="66"/>
      <c r="G90" s="67"/>
    </row>
    <row r="91" spans="1:7" ht="14.45" customHeight="1">
      <c r="A91" s="65"/>
      <c r="B91" s="70">
        <v>44</v>
      </c>
      <c r="C91" s="64" t="s">
        <v>26</v>
      </c>
      <c r="D91" s="67"/>
      <c r="E91" s="67"/>
      <c r="F91" s="66"/>
      <c r="G91" s="67"/>
    </row>
    <row r="92" spans="1:7" ht="15" customHeight="1">
      <c r="A92" s="43"/>
      <c r="B92" s="114" t="s">
        <v>78</v>
      </c>
      <c r="C92" s="97" t="s">
        <v>73</v>
      </c>
      <c r="D92" s="55">
        <v>449</v>
      </c>
      <c r="E92" s="55">
        <v>450</v>
      </c>
      <c r="F92" s="55">
        <v>450</v>
      </c>
      <c r="G92" s="131">
        <v>450</v>
      </c>
    </row>
    <row r="93" spans="1:7" ht="14.45" customHeight="1">
      <c r="A93" s="58" t="s">
        <v>8</v>
      </c>
      <c r="B93" s="116">
        <v>44</v>
      </c>
      <c r="C93" s="60" t="s">
        <v>26</v>
      </c>
      <c r="D93" s="55">
        <f t="shared" ref="D93:G93" si="15">SUM(D92:D92)</f>
        <v>449</v>
      </c>
      <c r="E93" s="55">
        <f t="shared" si="15"/>
        <v>450</v>
      </c>
      <c r="F93" s="55">
        <f t="shared" si="15"/>
        <v>450</v>
      </c>
      <c r="G93" s="55">
        <f t="shared" si="15"/>
        <v>450</v>
      </c>
    </row>
    <row r="94" spans="1:7" ht="14.45" customHeight="1">
      <c r="A94" s="58" t="s">
        <v>8</v>
      </c>
      <c r="B94" s="61">
        <v>60.103000000000002</v>
      </c>
      <c r="C94" s="57" t="s">
        <v>27</v>
      </c>
      <c r="D94" s="55">
        <f t="shared" ref="D94:G94" si="16">D93</f>
        <v>449</v>
      </c>
      <c r="E94" s="55">
        <f t="shared" si="16"/>
        <v>450</v>
      </c>
      <c r="F94" s="55">
        <f t="shared" si="16"/>
        <v>450</v>
      </c>
      <c r="G94" s="55">
        <f t="shared" si="16"/>
        <v>450</v>
      </c>
    </row>
    <row r="95" spans="1:7" ht="14.45" customHeight="1">
      <c r="A95" s="58" t="s">
        <v>8</v>
      </c>
      <c r="B95" s="59">
        <v>60</v>
      </c>
      <c r="C95" s="60" t="s">
        <v>24</v>
      </c>
      <c r="D95" s="41">
        <f t="shared" ref="D95:G95" si="17">D94+D88</f>
        <v>2197</v>
      </c>
      <c r="E95" s="41">
        <f t="shared" si="17"/>
        <v>2299</v>
      </c>
      <c r="F95" s="41">
        <f t="shared" si="17"/>
        <v>2299</v>
      </c>
      <c r="G95" s="41">
        <f t="shared" si="17"/>
        <v>2299</v>
      </c>
    </row>
    <row r="96" spans="1:7" ht="14.45" customHeight="1">
      <c r="A96" s="58" t="s">
        <v>8</v>
      </c>
      <c r="B96" s="56">
        <v>2059</v>
      </c>
      <c r="C96" s="57" t="s">
        <v>3</v>
      </c>
      <c r="D96" s="41">
        <f t="shared" ref="D96:G96" si="18">D95</f>
        <v>2197</v>
      </c>
      <c r="E96" s="41">
        <f t="shared" si="18"/>
        <v>2299</v>
      </c>
      <c r="F96" s="41">
        <f t="shared" si="18"/>
        <v>2299</v>
      </c>
      <c r="G96" s="41">
        <f t="shared" si="18"/>
        <v>2299</v>
      </c>
    </row>
    <row r="97" spans="1:7" ht="12" customHeight="1">
      <c r="A97" s="58"/>
      <c r="B97" s="56"/>
      <c r="C97" s="57"/>
      <c r="D97" s="93"/>
      <c r="E97" s="93"/>
      <c r="F97" s="123"/>
      <c r="G97" s="71"/>
    </row>
    <row r="98" spans="1:7" ht="14.85" customHeight="1">
      <c r="A98" s="47" t="s">
        <v>10</v>
      </c>
      <c r="B98" s="72">
        <v>2406</v>
      </c>
      <c r="C98" s="73" t="s">
        <v>40</v>
      </c>
      <c r="D98" s="50"/>
      <c r="E98" s="50"/>
      <c r="F98" s="122"/>
      <c r="G98" s="49"/>
    </row>
    <row r="99" spans="1:7" ht="14.85" customHeight="1">
      <c r="A99" s="58"/>
      <c r="B99" s="74">
        <v>2</v>
      </c>
      <c r="C99" s="150" t="s">
        <v>41</v>
      </c>
      <c r="D99" s="50"/>
      <c r="E99" s="50"/>
      <c r="F99" s="122"/>
      <c r="G99" s="49"/>
    </row>
    <row r="100" spans="1:7" ht="14.85" customHeight="1">
      <c r="A100" s="58"/>
      <c r="B100" s="75">
        <v>2.1120000000000001</v>
      </c>
      <c r="C100" s="73" t="s">
        <v>42</v>
      </c>
      <c r="D100" s="50"/>
      <c r="E100" s="50"/>
      <c r="F100" s="122"/>
      <c r="G100" s="49"/>
    </row>
    <row r="101" spans="1:7" ht="14.85" customHeight="1">
      <c r="A101" s="58"/>
      <c r="B101" s="76">
        <v>45</v>
      </c>
      <c r="C101" s="150" t="s">
        <v>58</v>
      </c>
      <c r="D101" s="50"/>
      <c r="E101" s="50"/>
      <c r="F101" s="122"/>
      <c r="G101" s="49"/>
    </row>
    <row r="102" spans="1:7" ht="14.85" customHeight="1">
      <c r="A102" s="58"/>
      <c r="B102" s="59">
        <v>60</v>
      </c>
      <c r="C102" s="60" t="s">
        <v>45</v>
      </c>
      <c r="D102" s="50"/>
      <c r="E102" s="50"/>
      <c r="F102" s="50"/>
      <c r="G102" s="49"/>
    </row>
    <row r="103" spans="1:7" ht="14.85" customHeight="1">
      <c r="A103" s="58"/>
      <c r="B103" s="59" t="s">
        <v>79</v>
      </c>
      <c r="C103" s="60" t="s">
        <v>77</v>
      </c>
      <c r="D103" s="50">
        <v>1970</v>
      </c>
      <c r="E103" s="50">
        <v>2000</v>
      </c>
      <c r="F103" s="50">
        <v>2000</v>
      </c>
      <c r="G103" s="49">
        <v>2000</v>
      </c>
    </row>
    <row r="104" spans="1:7" ht="14.85" customHeight="1">
      <c r="A104" s="58" t="s">
        <v>8</v>
      </c>
      <c r="B104" s="59">
        <v>60</v>
      </c>
      <c r="C104" s="60" t="s">
        <v>45</v>
      </c>
      <c r="D104" s="41">
        <f t="shared" ref="D104:G104" si="19">D103</f>
        <v>1970</v>
      </c>
      <c r="E104" s="41">
        <f t="shared" si="19"/>
        <v>2000</v>
      </c>
      <c r="F104" s="41">
        <f t="shared" si="19"/>
        <v>2000</v>
      </c>
      <c r="G104" s="41">
        <f t="shared" si="19"/>
        <v>2000</v>
      </c>
    </row>
    <row r="105" spans="1:7" ht="14.85" customHeight="1">
      <c r="A105" s="58" t="s">
        <v>8</v>
      </c>
      <c r="B105" s="76">
        <v>45</v>
      </c>
      <c r="C105" s="150" t="s">
        <v>58</v>
      </c>
      <c r="D105" s="55">
        <f t="shared" ref="D105:G105" si="20">D104</f>
        <v>1970</v>
      </c>
      <c r="E105" s="55">
        <f t="shared" si="20"/>
        <v>2000</v>
      </c>
      <c r="F105" s="55">
        <f t="shared" si="20"/>
        <v>2000</v>
      </c>
      <c r="G105" s="55">
        <f t="shared" si="20"/>
        <v>2000</v>
      </c>
    </row>
    <row r="106" spans="1:7" ht="14.85" customHeight="1">
      <c r="A106" s="47" t="s">
        <v>8</v>
      </c>
      <c r="B106" s="75">
        <v>2.1120000000000001</v>
      </c>
      <c r="C106" s="73" t="s">
        <v>42</v>
      </c>
      <c r="D106" s="55">
        <f t="shared" ref="D106:G108" si="21">D105</f>
        <v>1970</v>
      </c>
      <c r="E106" s="55">
        <f t="shared" si="21"/>
        <v>2000</v>
      </c>
      <c r="F106" s="55">
        <f t="shared" si="21"/>
        <v>2000</v>
      </c>
      <c r="G106" s="55">
        <f t="shared" si="21"/>
        <v>2000</v>
      </c>
    </row>
    <row r="107" spans="1:7" ht="14.85" customHeight="1">
      <c r="A107" s="47" t="s">
        <v>8</v>
      </c>
      <c r="B107" s="74">
        <v>2</v>
      </c>
      <c r="C107" s="150" t="s">
        <v>41</v>
      </c>
      <c r="D107" s="55">
        <f t="shared" si="21"/>
        <v>1970</v>
      </c>
      <c r="E107" s="55">
        <f t="shared" si="21"/>
        <v>2000</v>
      </c>
      <c r="F107" s="55">
        <f t="shared" si="21"/>
        <v>2000</v>
      </c>
      <c r="G107" s="55">
        <f t="shared" si="21"/>
        <v>2000</v>
      </c>
    </row>
    <row r="108" spans="1:7" ht="14.85" customHeight="1">
      <c r="A108" s="47" t="s">
        <v>8</v>
      </c>
      <c r="B108" s="72">
        <v>2406</v>
      </c>
      <c r="C108" s="73" t="s">
        <v>40</v>
      </c>
      <c r="D108" s="55">
        <f t="shared" si="21"/>
        <v>1970</v>
      </c>
      <c r="E108" s="55">
        <f t="shared" si="21"/>
        <v>2000</v>
      </c>
      <c r="F108" s="55">
        <f t="shared" si="21"/>
        <v>2000</v>
      </c>
      <c r="G108" s="55">
        <f t="shared" si="21"/>
        <v>2000</v>
      </c>
    </row>
    <row r="109" spans="1:7" ht="12" customHeight="1">
      <c r="A109" s="58"/>
      <c r="B109" s="59"/>
      <c r="C109" s="60"/>
      <c r="D109" s="50"/>
      <c r="E109" s="50"/>
      <c r="F109" s="50"/>
      <c r="G109" s="49"/>
    </row>
    <row r="110" spans="1:7" ht="14.85" customHeight="1">
      <c r="A110" s="77" t="s">
        <v>10</v>
      </c>
      <c r="B110" s="78">
        <v>2407</v>
      </c>
      <c r="C110" s="79" t="s">
        <v>37</v>
      </c>
      <c r="D110" s="50"/>
      <c r="E110" s="50"/>
      <c r="F110" s="50"/>
      <c r="G110" s="49"/>
    </row>
    <row r="111" spans="1:7" ht="14.85" customHeight="1">
      <c r="A111" s="80"/>
      <c r="B111" s="81">
        <v>1</v>
      </c>
      <c r="C111" s="82" t="s">
        <v>38</v>
      </c>
      <c r="D111" s="50"/>
      <c r="E111" s="50"/>
      <c r="F111" s="50"/>
      <c r="G111" s="49"/>
    </row>
    <row r="112" spans="1:7" ht="14.85" customHeight="1">
      <c r="A112" s="80"/>
      <c r="B112" s="83">
        <v>1.8</v>
      </c>
      <c r="C112" s="79" t="s">
        <v>49</v>
      </c>
      <c r="D112" s="50"/>
      <c r="E112" s="50"/>
      <c r="F112" s="50"/>
      <c r="G112" s="49"/>
    </row>
    <row r="113" spans="1:7" ht="14.85" customHeight="1">
      <c r="A113" s="65"/>
      <c r="B113" s="63">
        <v>61</v>
      </c>
      <c r="C113" s="64" t="s">
        <v>39</v>
      </c>
      <c r="D113" s="50"/>
      <c r="E113" s="50"/>
      <c r="F113" s="50"/>
      <c r="G113" s="49"/>
    </row>
    <row r="114" spans="1:7" ht="14.85" customHeight="1">
      <c r="A114" s="65"/>
      <c r="B114" s="63" t="s">
        <v>80</v>
      </c>
      <c r="C114" s="64" t="s">
        <v>73</v>
      </c>
      <c r="D114" s="50">
        <v>111</v>
      </c>
      <c r="E114" s="50">
        <v>150</v>
      </c>
      <c r="F114" s="50">
        <v>150</v>
      </c>
      <c r="G114" s="121">
        <v>150</v>
      </c>
    </row>
    <row r="115" spans="1:7" ht="14.85" customHeight="1">
      <c r="A115" s="58" t="s">
        <v>8</v>
      </c>
      <c r="B115" s="59">
        <v>61</v>
      </c>
      <c r="C115" s="60" t="s">
        <v>39</v>
      </c>
      <c r="D115" s="41">
        <f t="shared" ref="D115:G115" si="22">SUM(D114:D114)</f>
        <v>111</v>
      </c>
      <c r="E115" s="41">
        <f t="shared" si="22"/>
        <v>150</v>
      </c>
      <c r="F115" s="41">
        <f t="shared" si="22"/>
        <v>150</v>
      </c>
      <c r="G115" s="41">
        <f t="shared" si="22"/>
        <v>150</v>
      </c>
    </row>
    <row r="116" spans="1:7" ht="14.85" customHeight="1">
      <c r="A116" s="58" t="s">
        <v>8</v>
      </c>
      <c r="B116" s="83">
        <v>1.8</v>
      </c>
      <c r="C116" s="79" t="s">
        <v>49</v>
      </c>
      <c r="D116" s="41">
        <f t="shared" ref="D116:G118" si="23">D115</f>
        <v>111</v>
      </c>
      <c r="E116" s="41">
        <f t="shared" si="23"/>
        <v>150</v>
      </c>
      <c r="F116" s="41">
        <f t="shared" si="23"/>
        <v>150</v>
      </c>
      <c r="G116" s="41">
        <f t="shared" si="23"/>
        <v>150</v>
      </c>
    </row>
    <row r="117" spans="1:7" ht="14.85" customHeight="1">
      <c r="A117" s="58" t="s">
        <v>8</v>
      </c>
      <c r="B117" s="81">
        <v>1</v>
      </c>
      <c r="C117" s="82" t="s">
        <v>38</v>
      </c>
      <c r="D117" s="41">
        <f t="shared" si="23"/>
        <v>111</v>
      </c>
      <c r="E117" s="41">
        <f t="shared" si="23"/>
        <v>150</v>
      </c>
      <c r="F117" s="41">
        <f t="shared" si="23"/>
        <v>150</v>
      </c>
      <c r="G117" s="41">
        <f t="shared" si="23"/>
        <v>150</v>
      </c>
    </row>
    <row r="118" spans="1:7" ht="14.85" customHeight="1">
      <c r="A118" s="77" t="s">
        <v>8</v>
      </c>
      <c r="B118" s="78">
        <v>2407</v>
      </c>
      <c r="C118" s="79" t="s">
        <v>37</v>
      </c>
      <c r="D118" s="41">
        <f t="shared" si="23"/>
        <v>111</v>
      </c>
      <c r="E118" s="41">
        <f t="shared" si="23"/>
        <v>150</v>
      </c>
      <c r="F118" s="41">
        <f t="shared" si="23"/>
        <v>150</v>
      </c>
      <c r="G118" s="41">
        <f t="shared" si="23"/>
        <v>150</v>
      </c>
    </row>
    <row r="119" spans="1:7" ht="13.5">
      <c r="A119" s="77"/>
      <c r="B119" s="78"/>
      <c r="C119" s="79"/>
      <c r="D119" s="50"/>
      <c r="E119" s="50"/>
      <c r="F119" s="50"/>
      <c r="G119" s="49"/>
    </row>
    <row r="120" spans="1:7" ht="14.85" customHeight="1">
      <c r="A120" s="77"/>
      <c r="B120" s="78">
        <v>2515</v>
      </c>
      <c r="C120" s="79" t="s">
        <v>51</v>
      </c>
      <c r="D120" s="50"/>
      <c r="E120" s="50"/>
      <c r="F120" s="50"/>
      <c r="G120" s="49"/>
    </row>
    <row r="121" spans="1:7" ht="14.85" customHeight="1">
      <c r="A121" s="77"/>
      <c r="B121" s="94" t="s">
        <v>53</v>
      </c>
      <c r="C121" s="79" t="s">
        <v>52</v>
      </c>
      <c r="D121" s="50"/>
      <c r="E121" s="50"/>
      <c r="F121" s="50"/>
      <c r="G121" s="49"/>
    </row>
    <row r="122" spans="1:7" ht="25.5">
      <c r="A122" s="77"/>
      <c r="B122" s="115">
        <v>60</v>
      </c>
      <c r="C122" s="96" t="s">
        <v>54</v>
      </c>
      <c r="D122" s="50"/>
      <c r="E122" s="50"/>
      <c r="F122" s="50"/>
      <c r="G122" s="49"/>
    </row>
    <row r="123" spans="1:7">
      <c r="A123" s="77"/>
      <c r="B123" s="115" t="s">
        <v>81</v>
      </c>
      <c r="C123" s="96" t="s">
        <v>73</v>
      </c>
      <c r="D123" s="50">
        <v>5000</v>
      </c>
      <c r="E123" s="50">
        <v>10000</v>
      </c>
      <c r="F123" s="50">
        <v>10000</v>
      </c>
      <c r="G123" s="49">
        <v>10000</v>
      </c>
    </row>
    <row r="124" spans="1:7" ht="25.5">
      <c r="A124" s="77" t="s">
        <v>8</v>
      </c>
      <c r="B124" s="115">
        <v>60</v>
      </c>
      <c r="C124" s="96" t="s">
        <v>54</v>
      </c>
      <c r="D124" s="41">
        <f t="shared" ref="D124:G124" si="24">D123</f>
        <v>5000</v>
      </c>
      <c r="E124" s="41">
        <f t="shared" si="24"/>
        <v>10000</v>
      </c>
      <c r="F124" s="41">
        <f t="shared" si="24"/>
        <v>10000</v>
      </c>
      <c r="G124" s="41">
        <f t="shared" si="24"/>
        <v>10000</v>
      </c>
    </row>
    <row r="125" spans="1:7" ht="14.85" customHeight="1">
      <c r="A125" s="77" t="s">
        <v>8</v>
      </c>
      <c r="B125" s="94" t="s">
        <v>53</v>
      </c>
      <c r="C125" s="79" t="s">
        <v>52</v>
      </c>
      <c r="D125" s="55">
        <f t="shared" ref="D125:G125" si="25">D124</f>
        <v>5000</v>
      </c>
      <c r="E125" s="55">
        <f t="shared" si="25"/>
        <v>10000</v>
      </c>
      <c r="F125" s="55">
        <f t="shared" si="25"/>
        <v>10000</v>
      </c>
      <c r="G125" s="55">
        <f t="shared" si="25"/>
        <v>10000</v>
      </c>
    </row>
    <row r="126" spans="1:7" ht="14.85" customHeight="1">
      <c r="A126" s="77" t="s">
        <v>8</v>
      </c>
      <c r="B126" s="78">
        <v>2515</v>
      </c>
      <c r="C126" s="79" t="s">
        <v>51</v>
      </c>
      <c r="D126" s="41">
        <f t="shared" ref="D126:G126" si="26">D125</f>
        <v>5000</v>
      </c>
      <c r="E126" s="41">
        <f t="shared" si="26"/>
        <v>10000</v>
      </c>
      <c r="F126" s="41">
        <f t="shared" si="26"/>
        <v>10000</v>
      </c>
      <c r="G126" s="41">
        <f t="shared" si="26"/>
        <v>10000</v>
      </c>
    </row>
    <row r="127" spans="1:7" ht="14.85" customHeight="1">
      <c r="A127" s="84" t="s">
        <v>8</v>
      </c>
      <c r="B127" s="85"/>
      <c r="C127" s="86" t="s">
        <v>9</v>
      </c>
      <c r="D127" s="41">
        <f t="shared" ref="D127:G127" si="27">D71+D96+D108+D118+D126</f>
        <v>126372</v>
      </c>
      <c r="E127" s="41">
        <f t="shared" si="27"/>
        <v>138926</v>
      </c>
      <c r="F127" s="41">
        <f t="shared" si="27"/>
        <v>132416</v>
      </c>
      <c r="G127" s="41">
        <f t="shared" si="27"/>
        <v>142823</v>
      </c>
    </row>
    <row r="128" spans="1:7" s="167" customFormat="1" ht="14.85" customHeight="1">
      <c r="A128" s="84" t="s">
        <v>8</v>
      </c>
      <c r="B128" s="85"/>
      <c r="C128" s="87" t="s">
        <v>5</v>
      </c>
      <c r="D128" s="41">
        <f t="shared" ref="D128:G128" si="28">D127</f>
        <v>126372</v>
      </c>
      <c r="E128" s="41">
        <f t="shared" si="28"/>
        <v>138926</v>
      </c>
      <c r="F128" s="41">
        <f t="shared" si="28"/>
        <v>132416</v>
      </c>
      <c r="G128" s="41">
        <f t="shared" si="28"/>
        <v>142823</v>
      </c>
    </row>
    <row r="129" spans="1:7" s="168" customFormat="1" ht="13.7" customHeight="1">
      <c r="A129" s="138"/>
      <c r="B129" s="139"/>
      <c r="C129" s="140"/>
      <c r="D129" s="141"/>
      <c r="E129" s="141"/>
      <c r="F129" s="141"/>
      <c r="G129" s="141"/>
    </row>
    <row r="130" spans="1:7" s="43" customFormat="1" ht="53.65" customHeight="1">
      <c r="A130" s="92" t="s">
        <v>46</v>
      </c>
      <c r="B130" s="47">
        <v>2012</v>
      </c>
      <c r="C130" s="103" t="s">
        <v>55</v>
      </c>
      <c r="D130" s="157">
        <v>5</v>
      </c>
      <c r="E130" s="158"/>
      <c r="F130" s="159">
        <v>0</v>
      </c>
      <c r="G130" s="158"/>
    </row>
  </sheetData>
  <autoFilter ref="A18:G130"/>
  <customSheetViews>
    <customSheetView guid="{F36BFFF2-1149-4BE8-887C-E51B3964E5D5}" scale="75" showPageBreaks="1" printArea="1" view="pageBreakPreview" showRuler="0" topLeftCell="A21">
      <selection activeCell="J75" sqref="J75"/>
      <rowBreaks count="2" manualBreakCount="2">
        <brk id="34" max="16383" man="1"/>
        <brk id="57" max="11" man="1"/>
      </rowBreaks>
      <pageMargins left="0.75" right="0.75" top="0.75" bottom="0.75" header="0.5" footer="0"/>
      <printOptions horizontalCentered="1"/>
      <pageSetup paperSize="9" firstPageNumber="125" orientation="landscape" blackAndWhite="1" useFirstPageNumber="1" r:id="rId1"/>
      <headerFooter alignWithMargins="0">
        <oddHeader>&amp;C    &amp;"Times New Roman,Bold"  &amp;P</oddHeader>
      </headerFooter>
    </customSheetView>
    <customSheetView guid="{5FAA8934-8F6C-4CB9-968C-17F51882C02E}" scale="75" showPageBreaks="1" printArea="1" view="pageBreakPreview" showRuler="0">
      <selection activeCell="E9" sqref="E9"/>
      <rowBreaks count="2" manualBreakCount="2">
        <brk id="34" max="16383" man="1"/>
        <brk id="57" max="11" man="1"/>
      </rowBreaks>
      <pageMargins left="0.75" right="0.75" top="0.75" bottom="0.75" header="0.5" footer="0"/>
      <printOptions horizontalCentered="1"/>
      <pageSetup paperSize="9" firstPageNumber="125" orientation="landscape" blackAndWhite="1" useFirstPageNumber="1" r:id="rId2"/>
      <headerFooter alignWithMargins="0">
        <oddHeader>&amp;C    &amp;"Times New Roman,Bold"  &amp;P</oddHeader>
      </headerFooter>
    </customSheetView>
  </customSheetViews>
  <mergeCells count="2">
    <mergeCell ref="A1:G1"/>
    <mergeCell ref="E3:G3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73" orientation="portrait" blackAndWhite="1" useFirstPageNumber="1" r:id="rId3"/>
  <headerFooter alignWithMargins="0">
    <oddHeader xml:space="preserve">&amp;C   </oddHeader>
    <oddFooter>&amp;C&amp;"Times New Roman,Bold"   &amp;P</oddFooter>
  </headerFooter>
  <rowBreaks count="1" manualBreakCount="1">
    <brk id="45" max="11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gov</vt:lpstr>
      <vt:lpstr>gov!charged</vt:lpstr>
      <vt:lpstr>gov!fwl</vt:lpstr>
      <vt:lpstr>gov!gov</vt:lpstr>
      <vt:lpstr>gov!plant</vt:lpstr>
      <vt:lpstr>gov!Print_Area</vt:lpstr>
      <vt:lpstr>gov!Print_Titles</vt:lpstr>
      <vt:lpstr>gov!pw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2026-07-18T20:49:39Z</cp:lastPrinted>
  <dcterms:created xsi:type="dcterms:W3CDTF">2004-06-02T16:15:43Z</dcterms:created>
  <dcterms:modified xsi:type="dcterms:W3CDTF">2026-08-03T06:19:44Z</dcterms:modified>
</cp:coreProperties>
</file>