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St.1 " sheetId="1" r:id="rId1"/>
  </sheets>
  <definedNames>
    <definedName name="_xlnm.Print_Titles" localSheetId="0">'St.1 '!$A:$A,'St.1 '!$1:$3</definedName>
  </definedNames>
  <calcPr fullCalcOnLoad="1" fullPrecision="0"/>
</workbook>
</file>

<file path=xl/sharedStrings.xml><?xml version="1.0" encoding="utf-8"?>
<sst xmlns="http://schemas.openxmlformats.org/spreadsheetml/2006/main" count="40" uniqueCount="40">
  <si>
    <t>HEADS</t>
  </si>
  <si>
    <t>ACTUALS</t>
  </si>
  <si>
    <t>R.E.</t>
  </si>
  <si>
    <t>B.E.</t>
  </si>
  <si>
    <t>FORECAST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</si>
  <si>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</si>
  <si>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</si>
  <si>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</si>
  <si>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</si>
  <si>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</si>
  <si>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</si>
  <si>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</si>
  <si>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</si>
  <si>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</si>
  <si>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</si>
  <si>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</si>
  <si>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</si>
  <si>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</si>
  <si>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1. State's Own Revenue</t>
  </si>
  <si>
    <t xml:space="preserve">     i. Total Tax Revenue</t>
  </si>
  <si>
    <t xml:space="preserve">     ii. Total Non-Tax Revenues</t>
  </si>
  <si>
    <t xml:space="preserve">2. Transfers from the Centre (3+4) </t>
  </si>
  <si>
    <t xml:space="preserve">3. Share in Central Taxes </t>
  </si>
  <si>
    <t>4. Grants from Centre</t>
  </si>
  <si>
    <t xml:space="preserve">     i.  Non-Plan Grants under FC</t>
  </si>
  <si>
    <t>II.   Total Revenue Expenditure (1+2+3+4+5+6)</t>
  </si>
  <si>
    <t>1. General Services  of which</t>
  </si>
  <si>
    <t xml:space="preserve">     i. Interest Payments</t>
  </si>
  <si>
    <t xml:space="preserve">     ii. Pension and Other Retirement Benefits</t>
  </si>
  <si>
    <t xml:space="preserve">     iii. Gen. Serv. other than Interest &amp; Pension</t>
  </si>
  <si>
    <t>2. Social Services</t>
  </si>
  <si>
    <t>3. Economic Services</t>
  </si>
  <si>
    <t>4. Grants In Aid to Local Bodies</t>
  </si>
  <si>
    <t>5. Revision of pay, DA, pension and wagesn etc.</t>
  </si>
  <si>
    <t>6. Committed liability of 11th Plan</t>
  </si>
  <si>
    <t>ESTI- MATE</t>
  </si>
  <si>
    <t>Negative figures indicates Surplus</t>
  </si>
  <si>
    <t xml:space="preserve">     ii. Other Non-Plan Grants</t>
  </si>
  <si>
    <t>I.   Revenue Receipts (1+2)</t>
  </si>
  <si>
    <t>7.  Non Plan Deficit (II - I)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</si>
</sst>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000000000000000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_([$€-2]* #,##0.00_);_([$€-2]* \(#,##0.00\);_([$€-2]* &quot;-&quot;??_)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_(* #,##0.0_);_(* \(#,##0.0\);_(* &quot;-&quot;??_);_(@_)"/>
    <numFmt numFmtId="198" formatCode="_(* #,##0_);_(* \(#,##0\);_(* &quot;-&quot;??_);_(@_)"/>
    <numFmt numFmtId="199" formatCode="_-* #,##0.00000000_-;\-* #,##0.00000000_-;_-* &quot;-&quot;????????_-;_-@_-"/>
    <numFmt numFmtId="200" formatCode="#,##0.0"/>
    <numFmt numFmtId="201" formatCode="_-* #,##0.00000_-;\-* #,##0.00000_-;_-* &quot;-&quot;?????_-;_-@_-"/>
    <numFmt numFmtId="202" formatCode="_-* #,##0_-;\-* #,##0_-;_-* &quot;-&quot;??_-;_-@_-"/>
    <numFmt numFmtId="203" formatCode="0.00_);\(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2" fontId="21" fillId="0" borderId="10" xfId="0" applyNumberFormat="1" applyFont="1" applyFill="1" applyBorder="1" applyAlignment="1">
      <alignment horizontal="right" wrapText="1"/>
    </xf>
    <xf numFmtId="2" fontId="23" fillId="0" borderId="10" xfId="0" applyNumberFormat="1" applyFont="1" applyFill="1" applyBorder="1" applyAlignment="1">
      <alignment horizontal="right" wrapText="1"/>
    </xf>
    <xf numFmtId="2" fontId="23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wrapText="1"/>
    </xf>
    <xf numFmtId="43" fontId="21" fillId="0" borderId="10" xfId="42" applyFont="1" applyFill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2" fillId="0" borderId="13" xfId="0" applyFont="1" applyFill="1" applyBorder="1" applyAlignment="1">
      <alignment wrapText="1"/>
    </xf>
    <xf numFmtId="2" fontId="22" fillId="0" borderId="11" xfId="0" applyNumberFormat="1" applyFont="1" applyFill="1" applyBorder="1" applyAlignment="1">
      <alignment horizontal="right" wrapText="1"/>
    </xf>
    <xf numFmtId="2" fontId="22" fillId="0" borderId="11" xfId="0" applyNumberFormat="1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43" fontId="21" fillId="0" borderId="11" xfId="42" applyFont="1" applyFill="1" applyBorder="1" applyAlignment="1">
      <alignment wrapText="1"/>
    </xf>
    <xf numFmtId="2" fontId="21" fillId="0" borderId="11" xfId="0" applyNumberFormat="1" applyFont="1" applyFill="1" applyBorder="1" applyAlignment="1">
      <alignment wrapText="1"/>
    </xf>
    <xf numFmtId="2" fontId="21" fillId="0" borderId="12" xfId="0" applyNumberFormat="1" applyFont="1" applyFill="1" applyBorder="1" applyAlignment="1">
      <alignment wrapText="1"/>
    </xf>
    <xf numFmtId="0" fontId="2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0" xfId="0" applyFont="1" applyBorder="1" applyAlignment="1">
      <alignment horizontal="center" wrapText="1"/>
    </xf>
    <xf numFmtId="2" fontId="21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Zeros="0"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N27"/>
    </sheetView>
  </sheetViews>
  <sheetFormatPr defaultColWidth="9.140625" defaultRowHeight="12.75"/>
  <cols>
    <col min="1" max="1" width="26.140625" style="3" customWidth="1"/>
    <col min="2" max="14" width="7.421875" style="3" customWidth="1"/>
    <col min="15" max="16384" width="9.140625" style="3" customWidth="1"/>
  </cols>
  <sheetData>
    <row r="1" spans="1:14" s="2" customFormat="1" ht="25.5">
      <c r="A1" s="30" t="s">
        <v>0</v>
      </c>
      <c r="B1" s="30" t="s">
        <v>1</v>
      </c>
      <c r="C1" s="30"/>
      <c r="D1" s="30"/>
      <c r="E1" s="30"/>
      <c r="F1" s="30"/>
      <c r="G1" s="1" t="s">
        <v>2</v>
      </c>
      <c r="H1" s="1" t="s">
        <v>3</v>
      </c>
      <c r="I1" s="1" t="s">
        <v>35</v>
      </c>
      <c r="J1" s="30" t="s">
        <v>4</v>
      </c>
      <c r="K1" s="30"/>
      <c r="L1" s="30"/>
      <c r="M1" s="30"/>
      <c r="N1" s="30"/>
    </row>
    <row r="2" spans="1:14" s="2" customFormat="1" ht="25.5">
      <c r="A2" s="30"/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</row>
    <row r="3" spans="1:14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</row>
    <row r="4" spans="1:14" s="5" customFormat="1" ht="12.75">
      <c r="A4" s="4" t="s">
        <v>38</v>
      </c>
      <c r="B4" s="17">
        <f>B5+B8</f>
        <v>535.89</v>
      </c>
      <c r="C4" s="17">
        <f aca="true" t="shared" si="0" ref="C4:N4">C5+C8</f>
        <v>465.09</v>
      </c>
      <c r="D4" s="17">
        <f t="shared" si="0"/>
        <v>490.66</v>
      </c>
      <c r="E4" s="17">
        <f t="shared" si="0"/>
        <v>600.87</v>
      </c>
      <c r="F4" s="17">
        <f t="shared" si="0"/>
        <v>622.19</v>
      </c>
      <c r="G4" s="17">
        <f t="shared" si="0"/>
        <v>665.86</v>
      </c>
      <c r="H4" s="17">
        <f t="shared" si="0"/>
        <v>726.36</v>
      </c>
      <c r="I4" s="17">
        <f t="shared" si="0"/>
        <v>342.74</v>
      </c>
      <c r="J4" s="17">
        <f t="shared" si="0"/>
        <v>354.98</v>
      </c>
      <c r="K4" s="17">
        <f t="shared" si="0"/>
        <v>369.48</v>
      </c>
      <c r="L4" s="17">
        <f t="shared" si="0"/>
        <v>385.35</v>
      </c>
      <c r="M4" s="17">
        <f t="shared" si="0"/>
        <v>402.76</v>
      </c>
      <c r="N4" s="17">
        <f t="shared" si="0"/>
        <v>421.86</v>
      </c>
    </row>
    <row r="5" spans="1:14" s="7" customFormat="1" ht="12.75">
      <c r="A5" s="6" t="s">
        <v>18</v>
      </c>
      <c r="B5" s="15">
        <v>244.83</v>
      </c>
      <c r="C5" s="15">
        <v>202.31</v>
      </c>
      <c r="D5" s="15">
        <v>227.39</v>
      </c>
      <c r="E5" s="15">
        <v>260.02</v>
      </c>
      <c r="F5" s="15">
        <v>335.15</v>
      </c>
      <c r="G5" s="15">
        <v>307.9</v>
      </c>
      <c r="H5" s="15">
        <v>373.25</v>
      </c>
      <c r="I5" s="15">
        <v>342.74</v>
      </c>
      <c r="J5" s="15">
        <v>354.98</v>
      </c>
      <c r="K5" s="15">
        <v>369.48</v>
      </c>
      <c r="L5" s="15">
        <v>385.35</v>
      </c>
      <c r="M5" s="15">
        <v>402.76</v>
      </c>
      <c r="N5" s="15">
        <v>421.86</v>
      </c>
    </row>
    <row r="6" spans="1:14" s="9" customFormat="1" ht="12.75">
      <c r="A6" s="8" t="s">
        <v>19</v>
      </c>
      <c r="B6" s="14">
        <v>103.23</v>
      </c>
      <c r="C6" s="14">
        <v>108.01</v>
      </c>
      <c r="D6" s="14">
        <v>116.95</v>
      </c>
      <c r="E6" s="14">
        <v>147.22</v>
      </c>
      <c r="F6" s="14">
        <v>164.16</v>
      </c>
      <c r="G6" s="14">
        <v>138.72</v>
      </c>
      <c r="H6" s="14">
        <v>141.1</v>
      </c>
      <c r="I6" s="14">
        <v>109.73</v>
      </c>
      <c r="J6" s="14">
        <v>116.87</v>
      </c>
      <c r="K6" s="14">
        <v>125.88</v>
      </c>
      <c r="L6" s="14">
        <v>135.85</v>
      </c>
      <c r="M6" s="14">
        <v>146.9</v>
      </c>
      <c r="N6" s="14">
        <v>159.15</v>
      </c>
    </row>
    <row r="7" spans="1:14" s="9" customFormat="1" ht="12.75">
      <c r="A7" s="8" t="s">
        <v>20</v>
      </c>
      <c r="B7" s="14">
        <v>141.6</v>
      </c>
      <c r="C7" s="14">
        <v>94.3</v>
      </c>
      <c r="D7" s="14">
        <v>110.44</v>
      </c>
      <c r="E7" s="14">
        <v>112.8</v>
      </c>
      <c r="F7" s="14">
        <v>170.99</v>
      </c>
      <c r="G7" s="14">
        <v>169.18</v>
      </c>
      <c r="H7" s="14">
        <v>232.15</v>
      </c>
      <c r="I7" s="14">
        <v>233.01</v>
      </c>
      <c r="J7" s="14">
        <v>238.11</v>
      </c>
      <c r="K7" s="14">
        <v>243.6</v>
      </c>
      <c r="L7" s="14">
        <v>249.51</v>
      </c>
      <c r="M7" s="14">
        <v>255.86</v>
      </c>
      <c r="N7" s="14">
        <v>262.7</v>
      </c>
    </row>
    <row r="8" spans="1:14" s="7" customFormat="1" ht="25.5">
      <c r="A8" s="6" t="s">
        <v>21</v>
      </c>
      <c r="B8" s="10">
        <f aca="true" t="shared" si="1" ref="B8:H8">B9+B10</f>
        <v>291.06</v>
      </c>
      <c r="C8" s="10">
        <f t="shared" si="1"/>
        <v>262.78</v>
      </c>
      <c r="D8" s="10">
        <f t="shared" si="1"/>
        <v>263.27</v>
      </c>
      <c r="E8" s="10">
        <f t="shared" si="1"/>
        <v>340.85</v>
      </c>
      <c r="F8" s="10">
        <f t="shared" si="1"/>
        <v>287.04</v>
      </c>
      <c r="G8" s="10">
        <f t="shared" si="1"/>
        <v>357.96</v>
      </c>
      <c r="H8" s="10">
        <f t="shared" si="1"/>
        <v>353.11</v>
      </c>
      <c r="I8" s="31"/>
      <c r="J8" s="32"/>
      <c r="K8" s="32"/>
      <c r="L8" s="32"/>
      <c r="M8" s="32"/>
      <c r="N8" s="32"/>
    </row>
    <row r="9" spans="1:14" s="7" customFormat="1" ht="13.5">
      <c r="A9" s="6" t="s">
        <v>22</v>
      </c>
      <c r="B9" s="11">
        <v>77.2</v>
      </c>
      <c r="C9" s="12">
        <v>112.33</v>
      </c>
      <c r="D9" s="12">
        <v>107.35</v>
      </c>
      <c r="E9" s="12">
        <v>182.13</v>
      </c>
      <c r="F9" s="12">
        <v>222.78</v>
      </c>
      <c r="G9" s="12">
        <v>261.7</v>
      </c>
      <c r="H9" s="12">
        <v>300.89</v>
      </c>
      <c r="I9" s="32"/>
      <c r="J9" s="32"/>
      <c r="K9" s="32"/>
      <c r="L9" s="32"/>
      <c r="M9" s="32"/>
      <c r="N9" s="32"/>
    </row>
    <row r="10" spans="1:14" s="7" customFormat="1" ht="13.5">
      <c r="A10" s="6" t="s">
        <v>23</v>
      </c>
      <c r="B10" s="11">
        <f aca="true" t="shared" si="2" ref="B10:H10">SUM(B11:B12)</f>
        <v>213.86</v>
      </c>
      <c r="C10" s="11">
        <f t="shared" si="2"/>
        <v>150.45</v>
      </c>
      <c r="D10" s="11">
        <f t="shared" si="2"/>
        <v>155.92</v>
      </c>
      <c r="E10" s="11">
        <f t="shared" si="2"/>
        <v>158.72</v>
      </c>
      <c r="F10" s="11">
        <f t="shared" si="2"/>
        <v>64.26</v>
      </c>
      <c r="G10" s="11">
        <f t="shared" si="2"/>
        <v>96.26</v>
      </c>
      <c r="H10" s="11">
        <f t="shared" si="2"/>
        <v>52.22</v>
      </c>
      <c r="I10" s="32"/>
      <c r="J10" s="32"/>
      <c r="K10" s="32"/>
      <c r="L10" s="32"/>
      <c r="M10" s="32"/>
      <c r="N10" s="32"/>
    </row>
    <row r="11" spans="1:14" s="9" customFormat="1" ht="12.75">
      <c r="A11" s="8" t="s">
        <v>24</v>
      </c>
      <c r="B11" s="13">
        <v>213.72</v>
      </c>
      <c r="C11" s="13">
        <v>150.33</v>
      </c>
      <c r="D11" s="13">
        <v>155.51</v>
      </c>
      <c r="E11" s="13">
        <v>156.41</v>
      </c>
      <c r="F11" s="13">
        <v>52.26</v>
      </c>
      <c r="G11" s="13">
        <v>80.32</v>
      </c>
      <c r="H11" s="13">
        <v>36.29</v>
      </c>
      <c r="I11" s="32"/>
      <c r="J11" s="32"/>
      <c r="K11" s="32"/>
      <c r="L11" s="32"/>
      <c r="M11" s="32"/>
      <c r="N11" s="32"/>
    </row>
    <row r="12" spans="1:14" s="9" customFormat="1" ht="12.75">
      <c r="A12" s="8" t="s">
        <v>37</v>
      </c>
      <c r="B12" s="13">
        <v>0.14</v>
      </c>
      <c r="C12" s="14">
        <v>0.12</v>
      </c>
      <c r="D12" s="14">
        <v>0.41</v>
      </c>
      <c r="E12" s="14">
        <v>2.31</v>
      </c>
      <c r="F12" s="14">
        <v>12</v>
      </c>
      <c r="G12" s="14">
        <v>15.94</v>
      </c>
      <c r="H12" s="14">
        <v>15.93</v>
      </c>
      <c r="I12" s="32"/>
      <c r="J12" s="32"/>
      <c r="K12" s="32"/>
      <c r="L12" s="32"/>
      <c r="M12" s="32"/>
      <c r="N12" s="32"/>
    </row>
    <row r="13" spans="1:14" s="9" customFormat="1" ht="12.75">
      <c r="A13" s="20"/>
      <c r="B13" s="21"/>
      <c r="C13" s="22"/>
      <c r="D13" s="22"/>
      <c r="E13" s="22"/>
      <c r="F13" s="22"/>
      <c r="G13" s="22"/>
      <c r="H13" s="22"/>
      <c r="I13" s="18"/>
      <c r="J13" s="18"/>
      <c r="K13" s="18"/>
      <c r="L13" s="18"/>
      <c r="M13" s="18"/>
      <c r="N13" s="19"/>
    </row>
    <row r="14" spans="1:14" s="7" customFormat="1" ht="25.5">
      <c r="A14" s="6" t="s">
        <v>25</v>
      </c>
      <c r="B14" s="15">
        <f aca="true" t="shared" si="3" ref="B14:N14">B15+B19+B20+B21+B22+B23</f>
        <v>462.11</v>
      </c>
      <c r="C14" s="15">
        <f t="shared" si="3"/>
        <v>499.36</v>
      </c>
      <c r="D14" s="15">
        <f t="shared" si="3"/>
        <v>604.34</v>
      </c>
      <c r="E14" s="15">
        <f t="shared" si="3"/>
        <v>597.68</v>
      </c>
      <c r="F14" s="15">
        <f t="shared" si="3"/>
        <v>637.59</v>
      </c>
      <c r="G14" s="15">
        <f t="shared" si="3"/>
        <v>733.54</v>
      </c>
      <c r="H14" s="15">
        <f t="shared" si="3"/>
        <v>759.55</v>
      </c>
      <c r="I14" s="15">
        <f t="shared" si="3"/>
        <v>1727.63</v>
      </c>
      <c r="J14" s="15">
        <f t="shared" si="3"/>
        <v>1334.52</v>
      </c>
      <c r="K14" s="15">
        <f t="shared" si="3"/>
        <v>1471.31</v>
      </c>
      <c r="L14" s="15">
        <f t="shared" si="3"/>
        <v>1942.81</v>
      </c>
      <c r="M14" s="15">
        <f t="shared" si="3"/>
        <v>2167.13</v>
      </c>
      <c r="N14" s="15">
        <f t="shared" si="3"/>
        <v>2420.82</v>
      </c>
    </row>
    <row r="15" spans="1:14" s="7" customFormat="1" ht="12.75">
      <c r="A15" s="6" t="s">
        <v>26</v>
      </c>
      <c r="B15" s="15">
        <f aca="true" t="shared" si="4" ref="B15:N15">B16+B17+B18</f>
        <v>208.6</v>
      </c>
      <c r="C15" s="15">
        <f t="shared" si="4"/>
        <v>237.21</v>
      </c>
      <c r="D15" s="15">
        <f t="shared" si="4"/>
        <v>249.39</v>
      </c>
      <c r="E15" s="15">
        <f t="shared" si="4"/>
        <v>275.33</v>
      </c>
      <c r="F15" s="15">
        <f t="shared" si="4"/>
        <v>313.11</v>
      </c>
      <c r="G15" s="15">
        <f t="shared" si="4"/>
        <v>350.03</v>
      </c>
      <c r="H15" s="15">
        <f t="shared" si="4"/>
        <v>371.62</v>
      </c>
      <c r="I15" s="15">
        <f t="shared" si="4"/>
        <v>444.81</v>
      </c>
      <c r="J15" s="15">
        <f t="shared" si="4"/>
        <v>503.57</v>
      </c>
      <c r="K15" s="15">
        <f t="shared" si="4"/>
        <v>571.62</v>
      </c>
      <c r="L15" s="15">
        <f t="shared" si="4"/>
        <v>650.55</v>
      </c>
      <c r="M15" s="15">
        <f t="shared" si="4"/>
        <v>742.25</v>
      </c>
      <c r="N15" s="15">
        <f t="shared" si="4"/>
        <v>848.89</v>
      </c>
    </row>
    <row r="16" spans="1:14" s="9" customFormat="1" ht="12.75">
      <c r="A16" s="8" t="s">
        <v>27</v>
      </c>
      <c r="B16" s="14">
        <v>89.54</v>
      </c>
      <c r="C16" s="14">
        <v>92.49</v>
      </c>
      <c r="D16" s="14">
        <v>99.19</v>
      </c>
      <c r="E16" s="14">
        <v>102.6</v>
      </c>
      <c r="F16" s="14">
        <v>115.27</v>
      </c>
      <c r="G16" s="14">
        <v>129.27</v>
      </c>
      <c r="H16" s="14">
        <v>134.74</v>
      </c>
      <c r="I16" s="14">
        <v>167.04</v>
      </c>
      <c r="J16" s="14">
        <v>191.55</v>
      </c>
      <c r="K16" s="14">
        <v>220.81</v>
      </c>
      <c r="L16" s="14">
        <v>255.78</v>
      </c>
      <c r="M16" s="14">
        <v>297.59</v>
      </c>
      <c r="N16" s="14">
        <v>347.6</v>
      </c>
    </row>
    <row r="17" spans="1:14" s="9" customFormat="1" ht="25.5">
      <c r="A17" s="8" t="s">
        <v>28</v>
      </c>
      <c r="B17" s="14">
        <v>29.17</v>
      </c>
      <c r="C17" s="14">
        <v>39.82</v>
      </c>
      <c r="D17" s="14">
        <v>30.77</v>
      </c>
      <c r="E17" s="14">
        <v>41.52</v>
      </c>
      <c r="F17" s="14">
        <v>49.24</v>
      </c>
      <c r="G17" s="14">
        <v>49</v>
      </c>
      <c r="H17" s="14">
        <v>55.53</v>
      </c>
      <c r="I17" s="14">
        <v>66.49</v>
      </c>
      <c r="J17" s="14">
        <v>77.46</v>
      </c>
      <c r="K17" s="14">
        <v>90.23</v>
      </c>
      <c r="L17" s="14">
        <v>105.11</v>
      </c>
      <c r="M17" s="14">
        <v>122.44</v>
      </c>
      <c r="N17" s="14">
        <v>142.62</v>
      </c>
    </row>
    <row r="18" spans="1:14" s="9" customFormat="1" ht="25.5">
      <c r="A18" s="8" t="s">
        <v>29</v>
      </c>
      <c r="B18" s="14">
        <v>89.89</v>
      </c>
      <c r="C18" s="14">
        <v>104.9</v>
      </c>
      <c r="D18" s="14">
        <v>119.43</v>
      </c>
      <c r="E18" s="14">
        <v>131.21</v>
      </c>
      <c r="F18" s="14">
        <v>148.6</v>
      </c>
      <c r="G18" s="14">
        <v>171.76</v>
      </c>
      <c r="H18" s="14">
        <v>181.35</v>
      </c>
      <c r="I18" s="14">
        <v>211.28</v>
      </c>
      <c r="J18" s="14">
        <v>234.56</v>
      </c>
      <c r="K18" s="14">
        <v>260.58</v>
      </c>
      <c r="L18" s="14">
        <v>289.66</v>
      </c>
      <c r="M18" s="14">
        <v>322.22</v>
      </c>
      <c r="N18" s="14">
        <v>358.67</v>
      </c>
    </row>
    <row r="19" spans="1:14" s="7" customFormat="1" ht="12.75">
      <c r="A19" s="6" t="s">
        <v>30</v>
      </c>
      <c r="B19" s="15">
        <v>134.4</v>
      </c>
      <c r="C19" s="15">
        <v>151.92</v>
      </c>
      <c r="D19" s="15">
        <v>176.2</v>
      </c>
      <c r="E19" s="15">
        <v>196.69</v>
      </c>
      <c r="F19" s="15">
        <v>205.54</v>
      </c>
      <c r="G19" s="15">
        <v>252.13</v>
      </c>
      <c r="H19" s="15">
        <v>254.49</v>
      </c>
      <c r="I19" s="15">
        <v>294.05</v>
      </c>
      <c r="J19" s="15">
        <v>325.85</v>
      </c>
      <c r="K19" s="15">
        <v>361.13</v>
      </c>
      <c r="L19" s="15">
        <v>400.27</v>
      </c>
      <c r="M19" s="15">
        <v>443.72</v>
      </c>
      <c r="N19" s="15">
        <v>491.93</v>
      </c>
    </row>
    <row r="20" spans="1:14" s="7" customFormat="1" ht="12.75">
      <c r="A20" s="6" t="s">
        <v>31</v>
      </c>
      <c r="B20" s="15">
        <v>119.11</v>
      </c>
      <c r="C20" s="15">
        <v>110.23</v>
      </c>
      <c r="D20" s="15">
        <v>178.75</v>
      </c>
      <c r="E20" s="15">
        <v>125.66</v>
      </c>
      <c r="F20" s="15">
        <v>118.94</v>
      </c>
      <c r="G20" s="15">
        <v>131.38</v>
      </c>
      <c r="H20" s="15">
        <v>133.44</v>
      </c>
      <c r="I20" s="15">
        <v>161.14</v>
      </c>
      <c r="J20" s="15">
        <v>178.6</v>
      </c>
      <c r="K20" s="15">
        <v>198.07</v>
      </c>
      <c r="L20" s="15">
        <v>219.77</v>
      </c>
      <c r="M20" s="15">
        <v>243.97</v>
      </c>
      <c r="N20" s="15">
        <v>270.99</v>
      </c>
    </row>
    <row r="21" spans="1:14" s="7" customFormat="1" ht="12.75" customHeight="1">
      <c r="A21" s="6" t="s">
        <v>32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5">
        <f>24.48+8.7</f>
        <v>33.18</v>
      </c>
      <c r="J21" s="15">
        <f>48.57+11.93</f>
        <v>60.5</v>
      </c>
      <c r="K21" s="15">
        <f>36.51+12.98</f>
        <v>49.49</v>
      </c>
      <c r="L21" s="15">
        <f>30.64+14.13</f>
        <v>44.77</v>
      </c>
      <c r="M21" s="15">
        <f>33.18+15.4</f>
        <v>48.58</v>
      </c>
      <c r="N21" s="15">
        <f>36.38+16.78</f>
        <v>53.16</v>
      </c>
    </row>
    <row r="22" spans="1:14" s="7" customFormat="1" ht="25.5">
      <c r="A22" s="6" t="s">
        <v>33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5">
        <v>794.45</v>
      </c>
      <c r="J22" s="15">
        <v>266</v>
      </c>
      <c r="K22" s="15">
        <v>291</v>
      </c>
      <c r="L22" s="15">
        <v>318.5</v>
      </c>
      <c r="M22" s="15">
        <v>348.76</v>
      </c>
      <c r="N22" s="15">
        <v>382.02</v>
      </c>
    </row>
    <row r="23" spans="1:14" s="7" customFormat="1" ht="25.5">
      <c r="A23" s="6" t="s">
        <v>34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5">
        <v>308.95</v>
      </c>
      <c r="M23" s="15">
        <v>339.85</v>
      </c>
      <c r="N23" s="15">
        <v>373.83</v>
      </c>
    </row>
    <row r="24" spans="1:14" s="7" customFormat="1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6"/>
    </row>
    <row r="25" spans="1:14" s="5" customFormat="1" ht="12.75">
      <c r="A25" s="4" t="s">
        <v>39</v>
      </c>
      <c r="B25" s="17">
        <f aca="true" t="shared" si="5" ref="B25:N25">B14-B4</f>
        <v>-73.78</v>
      </c>
      <c r="C25" s="17">
        <f t="shared" si="5"/>
        <v>34.27</v>
      </c>
      <c r="D25" s="17">
        <f t="shared" si="5"/>
        <v>113.68</v>
      </c>
      <c r="E25" s="17">
        <f t="shared" si="5"/>
        <v>-3.19</v>
      </c>
      <c r="F25" s="17">
        <f t="shared" si="5"/>
        <v>15.4</v>
      </c>
      <c r="G25" s="17">
        <f t="shared" si="5"/>
        <v>67.68</v>
      </c>
      <c r="H25" s="17">
        <f t="shared" si="5"/>
        <v>33.19</v>
      </c>
      <c r="I25" s="17">
        <f t="shared" si="5"/>
        <v>1384.89</v>
      </c>
      <c r="J25" s="17">
        <f t="shared" si="5"/>
        <v>979.54</v>
      </c>
      <c r="K25" s="17">
        <f t="shared" si="5"/>
        <v>1101.83</v>
      </c>
      <c r="L25" s="17">
        <f t="shared" si="5"/>
        <v>1557.46</v>
      </c>
      <c r="M25" s="17">
        <f t="shared" si="5"/>
        <v>1764.37</v>
      </c>
      <c r="N25" s="17">
        <f t="shared" si="5"/>
        <v>1998.96</v>
      </c>
    </row>
    <row r="26" spans="1:14" ht="12.75">
      <c r="A26" s="27" t="s">
        <v>36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</row>
  </sheetData>
  <mergeCells count="5">
    <mergeCell ref="A26:N26"/>
    <mergeCell ref="B1:F1"/>
    <mergeCell ref="I8:N12"/>
    <mergeCell ref="J1:N1"/>
    <mergeCell ref="A1:A2"/>
  </mergeCells>
  <printOptions horizontalCentered="1"/>
  <pageMargins left="1.5" right="0.75" top="1" bottom="1" header="0.5" footer="0.75"/>
  <pageSetup horizontalDpi="600" verticalDpi="600" orientation="landscape" pageOrder="overThenDown" paperSize="9" r:id="rId1"/>
  <headerFooter alignWithMargins="0">
    <oddHeader>&amp;L&amp;"Arial,Bold"&amp;11         &amp;"Times New Roman,Bold"         &amp;12Name of State : Sikkim&amp;C&amp;"Times New Roman,Bold"&amp;12Summary of Non Plan Revenue Receipt and 
Non-Plan Revenue Expenditure - in a Nutshell&amp;R&amp;"Times New Roman,Bold"&amp;12Rupees in crore</oddHeader>
    <oddFooter>&amp;C&amp;"Times New Roman,Regular"&amp;11vii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2008-07-11T02:12:24Z</cp:lastPrinted>
  <dcterms:created xsi:type="dcterms:W3CDTF">2008-07-04T01:11:17Z</dcterms:created>
  <dcterms:modified xsi:type="dcterms:W3CDTF">2010-03-04T23:49:00Z</dcterms:modified>
  <cp:category/>
  <cp:version/>
  <cp:contentType/>
  <cp:contentStatus/>
</cp:coreProperties>
</file>