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41" windowWidth="7005" windowHeight="7320" activeTab="0"/>
  </bookViews>
  <sheets>
    <sheet name="dem3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'dem31'!$A$17:$L$539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'dem31'!$D$134:$L$134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'dem31'!$K$532</definedName>
    <definedName name="np">#REF!</definedName>
    <definedName name="Nutrition">#REF!</definedName>
    <definedName name="oges">#REF!</definedName>
    <definedName name="pension">#REF!</definedName>
    <definedName name="powCaprec" localSheetId="0">'dem31'!$D$538:$L$538</definedName>
    <definedName name="Power" localSheetId="0">'dem31'!$D$267:$L$267</definedName>
    <definedName name="powercap" localSheetId="0">'dem31'!$D$523:$L$523</definedName>
    <definedName name="powerrec" localSheetId="0">'dem31'!$D$535:$L$535</definedName>
    <definedName name="powerrec1" localSheetId="0">'dem31'!#REF!</definedName>
    <definedName name="powloan" localSheetId="0">'dem31'!$D$530:$L$530</definedName>
    <definedName name="_xlnm.Print_Area" localSheetId="0">'dem31'!$A$1:$L$539</definedName>
    <definedName name="_xlnm.Print_Titles" localSheetId="0">'dem31'!$14:$17</definedName>
    <definedName name="pw" localSheetId="0">'dem31'!$D$76:$L$76</definedName>
    <definedName name="pw">#REF!</definedName>
    <definedName name="pwcap" localSheetId="0">'dem31'!$D$294:$L$294</definedName>
    <definedName name="pwcap">#REF!</definedName>
    <definedName name="rb" localSheetId="0">'dem31'!$D$281:$L$281</definedName>
    <definedName name="rec" localSheetId="0">'dem31'!#REF!</definedName>
    <definedName name="rec">#REF!</definedName>
    <definedName name="rec1">#REF!</definedName>
    <definedName name="reform">#REF!</definedName>
    <definedName name="revise" localSheetId="0">'dem31'!#REF!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'dem31'!#REF!</definedName>
    <definedName name="swc">#REF!</definedName>
    <definedName name="tax">#REF!</definedName>
    <definedName name="udhd">#REF!</definedName>
    <definedName name="urbancap">#REF!</definedName>
    <definedName name="Voted" localSheetId="0">'dem31'!$E$12:$G$12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'dem31'!#REF!</definedName>
    <definedName name="Z_239EE218_578E_4317_BEED_14D5D7089E27_.wvu.FilterData" localSheetId="0" hidden="1">'dem31'!$A$1:$L$539</definedName>
    <definedName name="Z_239EE218_578E_4317_BEED_14D5D7089E27_.wvu.PrintArea" localSheetId="0" hidden="1">'dem31'!$A$1:$L$539</definedName>
    <definedName name="Z_239EE218_578E_4317_BEED_14D5D7089E27_.wvu.PrintTitles" localSheetId="0" hidden="1">'dem31'!$14:$17</definedName>
    <definedName name="Z_302A3EA3_AE96_11D5_A646_0050BA3D7AFD_.wvu.Cols" localSheetId="0" hidden="1">'dem31'!#REF!</definedName>
    <definedName name="Z_302A3EA3_AE96_11D5_A646_0050BA3D7AFD_.wvu.FilterData" localSheetId="0" hidden="1">'dem31'!$A$1:$L$539</definedName>
    <definedName name="Z_302A3EA3_AE96_11D5_A646_0050BA3D7AFD_.wvu.PrintArea" localSheetId="0" hidden="1">'dem31'!$A$1:$L$539</definedName>
    <definedName name="Z_302A3EA3_AE96_11D5_A646_0050BA3D7AFD_.wvu.PrintTitles" localSheetId="0" hidden="1">'dem31'!$14:$17</definedName>
    <definedName name="Z_36DBA021_0ECB_11D4_8064_004005726899_.wvu.Cols" localSheetId="0" hidden="1">'dem31'!#REF!</definedName>
    <definedName name="Z_36DBA021_0ECB_11D4_8064_004005726899_.wvu.FilterData" localSheetId="0" hidden="1">'dem31'!$C$19:$C$539</definedName>
    <definedName name="Z_36DBA021_0ECB_11D4_8064_004005726899_.wvu.PrintArea" localSheetId="0" hidden="1">'dem31'!$A$1:$L$539</definedName>
    <definedName name="Z_36DBA021_0ECB_11D4_8064_004005726899_.wvu.PrintTitles" localSheetId="0" hidden="1">'dem31'!$14:$17</definedName>
    <definedName name="Z_93EBE921_AE91_11D5_8685_004005726899_.wvu.Cols" localSheetId="0" hidden="1">'dem31'!#REF!</definedName>
    <definedName name="Z_93EBE921_AE91_11D5_8685_004005726899_.wvu.FilterData" localSheetId="0" hidden="1">'dem31'!$C$19:$C$539</definedName>
    <definedName name="Z_93EBE921_AE91_11D5_8685_004005726899_.wvu.PrintArea" localSheetId="0" hidden="1">'dem31'!$A$1:$L$539</definedName>
    <definedName name="Z_93EBE921_AE91_11D5_8685_004005726899_.wvu.PrintTitles" localSheetId="0" hidden="1">'dem31'!$14:$17</definedName>
    <definedName name="Z_94DA79C1_0FDE_11D5_9579_000021DAEEA2_.wvu.Cols" localSheetId="0" hidden="1">'dem31'!#REF!</definedName>
    <definedName name="Z_94DA79C1_0FDE_11D5_9579_000021DAEEA2_.wvu.FilterData" localSheetId="0" hidden="1">'dem31'!$C$19:$C$539</definedName>
    <definedName name="Z_94DA79C1_0FDE_11D5_9579_000021DAEEA2_.wvu.PrintArea" localSheetId="0" hidden="1">'dem31'!$A$1:$L$539</definedName>
    <definedName name="Z_94DA79C1_0FDE_11D5_9579_000021DAEEA2_.wvu.PrintTitles" localSheetId="0" hidden="1">'dem31'!$14:$17</definedName>
    <definedName name="Z_B4CB0970_161F_11D5_8064_004005726899_.wvu.FilterData" localSheetId="0" hidden="1">'dem31'!$C$19:$C$539</definedName>
    <definedName name="Z_B4CB0972_161F_11D5_8064_004005726899_.wvu.FilterData" localSheetId="0" hidden="1">'dem31'!$C$19:$C$539</definedName>
    <definedName name="Z_B4CB098E_161F_11D5_8064_004005726899_.wvu.FilterData" localSheetId="0" hidden="1">'dem31'!$C$19:$C$539</definedName>
    <definedName name="Z_B4CB099B_161F_11D5_8064_004005726899_.wvu.FilterData" localSheetId="0" hidden="1">'dem31'!$C$19:$C$539</definedName>
    <definedName name="Z_C868F8C3_16D7_11D5_A68D_81D6213F5331_.wvu.Cols" localSheetId="0" hidden="1">'dem31'!#REF!</definedName>
    <definedName name="Z_C868F8C3_16D7_11D5_A68D_81D6213F5331_.wvu.FilterData" localSheetId="0" hidden="1">'dem31'!$C$19:$C$539</definedName>
    <definedName name="Z_C868F8C3_16D7_11D5_A68D_81D6213F5331_.wvu.PrintArea" localSheetId="0" hidden="1">'dem31'!$A$1:$L$539</definedName>
    <definedName name="Z_C868F8C3_16D7_11D5_A68D_81D6213F5331_.wvu.PrintTitles" localSheetId="0" hidden="1">'dem31'!$14:$17</definedName>
    <definedName name="Z_E5DF37BD_125C_11D5_8DC4_D0F5D88B3549_.wvu.Cols" localSheetId="0" hidden="1">'dem31'!#REF!</definedName>
    <definedName name="Z_E5DF37BD_125C_11D5_8DC4_D0F5D88B3549_.wvu.FilterData" localSheetId="0" hidden="1">'dem31'!$C$19:$C$539</definedName>
    <definedName name="Z_E5DF37BD_125C_11D5_8DC4_D0F5D88B3549_.wvu.PrintArea" localSheetId="0" hidden="1">'dem31'!$A$1:$L$539</definedName>
    <definedName name="Z_E5DF37BD_125C_11D5_8DC4_D0F5D88B3549_.wvu.PrintTitles" localSheetId="0" hidden="1">'dem31'!$14:$17</definedName>
    <definedName name="Z_F8ADACC1_164E_11D6_B603_000021DAEEA2_.wvu.Cols" localSheetId="0" hidden="1">'dem31'!#REF!</definedName>
    <definedName name="Z_F8ADACC1_164E_11D6_B603_000021DAEEA2_.wvu.FilterData" localSheetId="0" hidden="1">'dem31'!$C$19:$C$539</definedName>
    <definedName name="Z_F8ADACC1_164E_11D6_B603_000021DAEEA2_.wvu.PrintArea" localSheetId="0" hidden="1">'dem31'!$A$1:$L$539</definedName>
    <definedName name="Z_F8ADACC1_164E_11D6_B603_000021DAEEA2_.wvu.PrintTitles" localSheetId="0" hidden="1">'dem31'!$14:$17</definedName>
  </definedNames>
  <calcPr fullCalcOnLoad="1"/>
</workbook>
</file>

<file path=xl/comments1.xml><?xml version="1.0" encoding="utf-8"?>
<comments xmlns="http://schemas.openxmlformats.org/spreadsheetml/2006/main">
  <authors>
    <author>S.D.Pradhan</author>
    <author>SILAL</author>
    <author>PC</author>
    <author>binod</author>
  </authors>
  <commentList>
    <comment ref="I159" authorId="0">
      <text>
        <r>
          <rPr>
            <b/>
            <sz val="8"/>
            <rFont val="Tahoma"/>
            <family val="0"/>
          </rPr>
          <t>S.D.Pradhan:</t>
        </r>
        <r>
          <rPr>
            <sz val="8"/>
            <rFont val="Tahoma"/>
            <family val="0"/>
          </rPr>
          <t xml:space="preserve">
Rs 17.00 lakhs kamakoti minus,
12 lakhs transfer to diesel
</t>
        </r>
      </text>
    </comment>
    <comment ref="I261" authorId="1">
      <text>
        <r>
          <rPr>
            <b/>
            <sz val="8"/>
            <rFont val="Tahoma"/>
            <family val="0"/>
          </rPr>
          <t>SILAL:</t>
        </r>
        <r>
          <rPr>
            <sz val="8"/>
            <rFont val="Tahoma"/>
            <family val="0"/>
          </rPr>
          <t xml:space="preserve">
Newly added as per direction by CAO, Power</t>
        </r>
      </text>
    </comment>
    <comment ref="G159" authorId="0">
      <text>
        <r>
          <rPr>
            <b/>
            <sz val="8"/>
            <rFont val="Tahoma"/>
            <family val="0"/>
          </rPr>
          <t>S.D.Pradhan:</t>
        </r>
        <r>
          <rPr>
            <sz val="8"/>
            <rFont val="Tahoma"/>
            <family val="0"/>
          </rPr>
          <t xml:space="preserve">
Rs 17.00 lakhs kamakoti minus,
12 lakhs transfer to diesel
</t>
        </r>
      </text>
    </comment>
    <comment ref="G261" authorId="1">
      <text>
        <r>
          <rPr>
            <b/>
            <sz val="8"/>
            <rFont val="Tahoma"/>
            <family val="0"/>
          </rPr>
          <t>SILAL:</t>
        </r>
        <r>
          <rPr>
            <sz val="8"/>
            <rFont val="Tahoma"/>
            <family val="0"/>
          </rPr>
          <t xml:space="preserve">
Newly added as per direction by CAO, Power</t>
        </r>
      </text>
    </comment>
    <comment ref="E232" authorId="2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to recheck the figures Rs 100 has been deducted</t>
        </r>
      </text>
    </comment>
    <comment ref="K2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26 employees</t>
        </r>
      </text>
    </comment>
    <comment ref="K28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employees</t>
        </r>
      </text>
    </comment>
    <comment ref="K37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employees</t>
        </r>
      </text>
    </comment>
    <comment ref="K40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employee</t>
        </r>
      </text>
    </comment>
    <comment ref="K8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employees</t>
        </r>
      </text>
    </comment>
    <comment ref="K86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employees</t>
        </r>
      </text>
    </comment>
    <comment ref="K9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employees</t>
        </r>
      </text>
    </comment>
    <comment ref="K98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employees</t>
        </r>
      </text>
    </comment>
    <comment ref="K15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employees</t>
        </r>
      </text>
    </comment>
    <comment ref="K15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249 employees include 3 adhoc and salary is 132000</t>
        </r>
      </text>
    </comment>
    <comment ref="K16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36 employees</t>
        </r>
      </text>
    </comment>
    <comment ref="K16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employees</t>
        </r>
      </text>
    </comment>
    <comment ref="K171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employees</t>
        </r>
      </text>
    </comment>
    <comment ref="K17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103 employees</t>
        </r>
      </text>
    </comment>
    <comment ref="K177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68 employees</t>
        </r>
      </text>
    </comment>
    <comment ref="K18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employees</t>
        </r>
      </text>
    </comment>
    <comment ref="K20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76 employees</t>
        </r>
      </text>
    </comment>
    <comment ref="K20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employees</t>
        </r>
      </text>
    </comment>
    <comment ref="K206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174 employees</t>
        </r>
      </text>
    </comment>
    <comment ref="K207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156 employees</t>
        </r>
      </text>
    </comment>
    <comment ref="K190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49 employees</t>
        </r>
      </text>
    </comment>
    <comment ref="K19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employees</t>
        </r>
      </text>
    </comment>
    <comment ref="K20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80 employees, 8 adhoc employees amount 513000</t>
        </r>
      </text>
    </comment>
    <comment ref="K20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regular employees 15 adhoc employees amount 828000</t>
        </r>
      </text>
    </comment>
    <comment ref="K218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regulalr employee</t>
        </r>
      </text>
    </comment>
    <comment ref="K22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94 regular employees and 9 adhoc amount 468000</t>
        </r>
      </text>
    </comment>
    <comment ref="K22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111 regular employees and 5 adhoc employees amount 306000</t>
        </r>
      </text>
    </comment>
    <comment ref="K23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433 regular employees</t>
        </r>
      </text>
    </comment>
    <comment ref="K24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57 regular employees</t>
        </r>
      </text>
    </comment>
    <comment ref="K24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regular employees</t>
        </r>
      </text>
    </comment>
    <comment ref="J23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346 regular employees actual is 108900</t>
        </r>
      </text>
    </comment>
    <comment ref="J24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69 regular employees actual is 20000</t>
        </r>
      </text>
    </comment>
    <comment ref="J24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55 regular employees actual is 15000</t>
        </r>
      </text>
    </comment>
    <comment ref="J25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77 regular employees actual is 23200</t>
        </r>
      </text>
    </comment>
    <comment ref="J20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114 employees</t>
        </r>
      </text>
    </comment>
    <comment ref="J20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149 employees</t>
        </r>
      </text>
    </comment>
    <comment ref="J206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100 employees</t>
        </r>
      </text>
    </comment>
    <comment ref="J21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39 employees actual is 9700</t>
        </r>
      </text>
    </comment>
    <comment ref="J217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93 employees actual is 23600</t>
        </r>
      </text>
    </comment>
    <comment ref="J22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108 employees actual is 35500</t>
        </r>
      </text>
    </comment>
    <comment ref="J20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95 employees actual is 110700</t>
        </r>
      </text>
    </comment>
    <comment ref="K21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104 Muster Roll Employee and 43 adhoc employee amount 2652000</t>
        </r>
      </text>
    </comment>
    <comment ref="K156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45 Muster Roll employees</t>
        </r>
      </text>
    </comment>
    <comment ref="K168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Muster Roll employees</t>
        </r>
      </text>
    </comment>
    <comment ref="K180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77 Muster Roll Employees</t>
        </r>
      </text>
    </comment>
    <comment ref="K31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Muster Roll Employees</t>
        </r>
      </text>
    </comment>
    <comment ref="K34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Muster Roll Employees</t>
        </r>
      </text>
    </comment>
    <comment ref="K8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Muster Roll Employees</t>
        </r>
      </text>
    </comment>
    <comment ref="K92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Muster Roll Employee</t>
        </r>
      </text>
    </comment>
    <comment ref="K217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81 regular Employees and 5 Adhoc Employee amount 306000</t>
        </r>
      </text>
    </comment>
    <comment ref="K255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80 Regular Employees</t>
        </r>
      </text>
    </comment>
    <comment ref="J441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Land Compensation</t>
        </r>
      </text>
    </comment>
  </commentList>
</comments>
</file>

<file path=xl/sharedStrings.xml><?xml version="1.0" encoding="utf-8"?>
<sst xmlns="http://schemas.openxmlformats.org/spreadsheetml/2006/main" count="661" uniqueCount="345">
  <si>
    <t>Public Works</t>
  </si>
  <si>
    <t>Housing</t>
  </si>
  <si>
    <t>Housing &amp; Urban Development</t>
  </si>
  <si>
    <t>Power</t>
  </si>
  <si>
    <t>Roads &amp; Bridges</t>
  </si>
  <si>
    <t>Capital Outlay on Public Works</t>
  </si>
  <si>
    <t>C-Capital Account of Economic Services (e) Capital Account of Energy</t>
  </si>
  <si>
    <t>Capital Outlay on Power Projects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</si>
  <si>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</si>
  <si>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</si>
  <si>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</si>
  <si>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</si>
  <si>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</si>
  <si>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</si>
  <si>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</si>
  <si>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</si>
  <si>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</si>
  <si>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</si>
  <si>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General</t>
  </si>
  <si>
    <t>Maintenance and Repairs</t>
  </si>
  <si>
    <t>Power Department</t>
  </si>
  <si>
    <t>East District</t>
  </si>
  <si>
    <t>West District</t>
  </si>
  <si>
    <t>North District</t>
  </si>
  <si>
    <t>South District</t>
  </si>
  <si>
    <t>Hydel Generation</t>
  </si>
  <si>
    <t>Machinery &amp; Equipment</t>
  </si>
  <si>
    <t>00.45.71</t>
  </si>
  <si>
    <t>Purchase of Power</t>
  </si>
  <si>
    <t>00.45.72</t>
  </si>
  <si>
    <t>Payment of NTPC, NHPC etc.</t>
  </si>
  <si>
    <t>Other Expenditure</t>
  </si>
  <si>
    <t>Rongnichu Hydro Electric Scheme (Jali Power House)</t>
  </si>
  <si>
    <t>60.00.71</t>
  </si>
  <si>
    <t>Maintenance and Repairs Expenses</t>
  </si>
  <si>
    <t>Rothak Micro Hydel Scheme</t>
  </si>
  <si>
    <t>61.00.71</t>
  </si>
  <si>
    <t>Rimbi Micro Hydel Scheme</t>
  </si>
  <si>
    <t>62.00.71</t>
  </si>
  <si>
    <t>Lower Lagyap Hydel Project</t>
  </si>
  <si>
    <t>63.00.71</t>
  </si>
  <si>
    <t>Rongnichu Hydel Scheme Stage II</t>
  </si>
  <si>
    <t>64.00.71</t>
  </si>
  <si>
    <t>Chaten Hydel Scheme</t>
  </si>
  <si>
    <t>65.00.71</t>
  </si>
  <si>
    <t>Rimbi Hydel Scheme State II</t>
  </si>
  <si>
    <t>66.00.71</t>
  </si>
  <si>
    <t>Lachung Hydel Scheme</t>
  </si>
  <si>
    <t>67.00.71</t>
  </si>
  <si>
    <t>Upper Rongnichu Hydel Project</t>
  </si>
  <si>
    <t>68.00.71</t>
  </si>
  <si>
    <t>Meyong Hydel Project</t>
  </si>
  <si>
    <t>69.00.71</t>
  </si>
  <si>
    <t>Kalez Khola Hydel Project</t>
  </si>
  <si>
    <t>70.00.71</t>
  </si>
  <si>
    <t>Diesel/Gas Power Generation</t>
  </si>
  <si>
    <t>Diesel Power Station, Gangtok</t>
  </si>
  <si>
    <t>Transmission &amp; Distribution</t>
  </si>
  <si>
    <t>Head Office Establishment</t>
  </si>
  <si>
    <t>Other Charges</t>
  </si>
  <si>
    <t>63.45.71</t>
  </si>
  <si>
    <t>Maintenance of Distribution line, Gangtok</t>
  </si>
  <si>
    <t>63.45.73</t>
  </si>
  <si>
    <t>Maintenance of Other Distribution lines</t>
  </si>
  <si>
    <t>63.45.74</t>
  </si>
  <si>
    <t>63.45.77</t>
  </si>
  <si>
    <t>63.45.79</t>
  </si>
  <si>
    <t>Maintenance of Distribution line under Pakyong  Sub-Division</t>
  </si>
  <si>
    <t>63.45.80</t>
  </si>
  <si>
    <t>Maintenance of T &amp; D under REC</t>
  </si>
  <si>
    <t>63.45.81</t>
  </si>
  <si>
    <t>Maintenance of 66KV Sub-Station</t>
  </si>
  <si>
    <t>63.46.76</t>
  </si>
  <si>
    <t>Maintenance of Electrical Installations under West Division</t>
  </si>
  <si>
    <t>63.47.72</t>
  </si>
  <si>
    <t>63.47.81</t>
  </si>
  <si>
    <t>63.48.75</t>
  </si>
  <si>
    <t>Maintenance of Electrical Installations under South Division</t>
  </si>
  <si>
    <t>63.48.78</t>
  </si>
  <si>
    <t>Maintenance of Distribution line under Ravongla  Sub-Division</t>
  </si>
  <si>
    <t>Direction &amp; Administration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</si>
  <si>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</si>
  <si>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</si>
  <si>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</si>
  <si>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</si>
  <si>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</si>
  <si>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</si>
  <si>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</si>
  <si>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</si>
  <si>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00.44.50</t>
  </si>
  <si>
    <t>00.44.51</t>
  </si>
  <si>
    <t>Motor Vehicle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</si>
  <si>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</si>
  <si>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</si>
  <si>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</si>
  <si>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</si>
  <si>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</si>
  <si>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</si>
  <si>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</si>
  <si>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</si>
  <si>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</si>
  <si>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District &amp; Other Roads</t>
  </si>
  <si>
    <t>CAPITAL SECTION</t>
  </si>
  <si>
    <t>Construction</t>
  </si>
  <si>
    <t>32.45.68</t>
  </si>
  <si>
    <t>Rural Electrification</t>
  </si>
  <si>
    <t>Rongnichu Hydro Electric Scheme Stage II (East)</t>
  </si>
  <si>
    <t>Jali Power House (East)</t>
  </si>
  <si>
    <t>Lower Lagyap Hydel Scheme( East)</t>
  </si>
  <si>
    <t>63.00.53</t>
  </si>
  <si>
    <t>Accelerated Power Development and Reform Programme (East)</t>
  </si>
  <si>
    <t>71.00.71</t>
  </si>
  <si>
    <t>68.00.53</t>
  </si>
  <si>
    <t>72.00.53</t>
  </si>
  <si>
    <t>76.00.53</t>
  </si>
  <si>
    <t>79.00.53</t>
  </si>
  <si>
    <t>80.00.53</t>
  </si>
  <si>
    <t>Construction of 66KV Sub-Station to Chungthang Sub-Station and 2X5 MVA Transformer Bay at Chungthang and one Feeder Bay at Mayong in Sikkim (NLCPR) (North)</t>
  </si>
  <si>
    <t>DEMAND NO. 31</t>
  </si>
  <si>
    <t>82.00.53</t>
  </si>
  <si>
    <t>Maintenance   of    Distribution    line,    North    Sikkim</t>
  </si>
  <si>
    <t>Remodelling of Transmission and Distribution Network in Gangtok town in Sikkim (NLCPR) (East)</t>
  </si>
  <si>
    <t>84.00.53</t>
  </si>
  <si>
    <t>Major Works</t>
  </si>
  <si>
    <t>00.49.01</t>
  </si>
  <si>
    <t>00.49.11</t>
  </si>
  <si>
    <t>00.49.13</t>
  </si>
  <si>
    <t>Extention of 66 KV Transmission Lines from Melli to Mamring with 7.5 MVA each at Mamring and Setipool (South) (SP)</t>
  </si>
  <si>
    <t>78.00.53</t>
  </si>
  <si>
    <t>Rajiv Gandhi Grameen Vidyutikaran Yojana (RGGVY)</t>
  </si>
  <si>
    <t>63.45.53</t>
  </si>
  <si>
    <t>WorkCharged Establishment</t>
  </si>
  <si>
    <t>Wages</t>
  </si>
  <si>
    <t>60.83.02</t>
  </si>
  <si>
    <t>60.84.02</t>
  </si>
  <si>
    <t>60.85.02</t>
  </si>
  <si>
    <t>60.86.02</t>
  </si>
  <si>
    <t>60.87.02</t>
  </si>
  <si>
    <t>60.88.02</t>
  </si>
  <si>
    <t>60.89.02</t>
  </si>
  <si>
    <t>60.90.02</t>
  </si>
  <si>
    <t>Other Maintenance Expenditure</t>
  </si>
  <si>
    <t>Supplies and Materials</t>
  </si>
  <si>
    <t>61.83.21</t>
  </si>
  <si>
    <t>61.84.21</t>
  </si>
  <si>
    <t>61.85.21</t>
  </si>
  <si>
    <t>61.86.21</t>
  </si>
  <si>
    <t>61.87.21</t>
  </si>
  <si>
    <t>61.88.21</t>
  </si>
  <si>
    <t>61.89.21</t>
  </si>
  <si>
    <t>61.90.21</t>
  </si>
  <si>
    <t>General Pool Accomodation</t>
  </si>
  <si>
    <t>Civil Maintenance of Quarters under East District</t>
  </si>
  <si>
    <t>Civil Maintenance of Quarters under West District</t>
  </si>
  <si>
    <t>Civil Maintenance of Quarters under North District</t>
  </si>
  <si>
    <t>Civil Maintenance of Quarters under South District</t>
  </si>
  <si>
    <t>60.77.02</t>
  </si>
  <si>
    <t>60.78.02</t>
  </si>
  <si>
    <t>60.79.02</t>
  </si>
  <si>
    <t>60.80.02</t>
  </si>
  <si>
    <t>60.81.02</t>
  </si>
  <si>
    <t>60.82.02</t>
  </si>
  <si>
    <t>61.77.21</t>
  </si>
  <si>
    <t>61.78.21</t>
  </si>
  <si>
    <t>61.79.21</t>
  </si>
  <si>
    <t>61.80.21</t>
  </si>
  <si>
    <t>61.81.21</t>
  </si>
  <si>
    <t>61.82.21</t>
  </si>
  <si>
    <t>60.71.02</t>
  </si>
  <si>
    <t>61.71.21</t>
  </si>
  <si>
    <t>00.44.71</t>
  </si>
  <si>
    <t>Capacity Building/ Training</t>
  </si>
  <si>
    <t>Major Work (State share)</t>
  </si>
  <si>
    <t>Major Work (NLCPR share)</t>
  </si>
  <si>
    <t>68.00.54</t>
  </si>
  <si>
    <t>70.00.82</t>
  </si>
  <si>
    <t>74.00.54</t>
  </si>
  <si>
    <t>79.00.54</t>
  </si>
  <si>
    <t>81.00.54</t>
  </si>
  <si>
    <t>Misc Distribution Schemes (West)</t>
  </si>
  <si>
    <t>II. Details of the estimates and the heads under which this grant will be accounted for:</t>
  </si>
  <si>
    <t>Revenue</t>
  </si>
  <si>
    <t>Capital</t>
  </si>
  <si>
    <t>05.053</t>
  </si>
  <si>
    <t>66 KV D.C. Transmission Lines from LLHP to Bulbuley and 2X10 MVA Sub-Station at Bulbuley (NLCPR) (East)</t>
  </si>
  <si>
    <t>Construction of D/C 132 KV Transmission Lines from LLHP to Nathula with LILO at Bulbuley (NLCPR)</t>
  </si>
  <si>
    <t>Major Work (NLCPR Share)</t>
  </si>
  <si>
    <t>Major Work (State Share)</t>
  </si>
  <si>
    <t>Major Work (State Plan)</t>
  </si>
  <si>
    <t>Upgradation &amp; remodelling of existing distribution system of MG Road, Gangtok (NEC)</t>
  </si>
  <si>
    <t>91.00.53</t>
  </si>
  <si>
    <t>Remodelling &amp; Augmentation of HT &amp; LT Power supply &amp; distribution system at Pakyong Bazar East Sikkim (NEC)</t>
  </si>
  <si>
    <t>92.00.53</t>
  </si>
  <si>
    <t>Electrical Repairs of Office Buildings under East District</t>
  </si>
  <si>
    <t>Maintenance and Repairs of Office Buildings under East District</t>
  </si>
  <si>
    <t>Maintenance and Repairs of Office Buildings under West District</t>
  </si>
  <si>
    <t>Electrical Repairs of Office Buildings under West District</t>
  </si>
  <si>
    <t>Electrical Repairs of Office Buildings under North District</t>
  </si>
  <si>
    <t>Maintenance and Repairs of Office Buildings under North District</t>
  </si>
  <si>
    <t>Electrical Repairs of Office Buildings under South District</t>
  </si>
  <si>
    <t>Maintenance and Repairs of Office Buildings under South District</t>
  </si>
  <si>
    <t>Electrical Maintenance &amp; Repairs of Govt. Quarters under East District</t>
  </si>
  <si>
    <t>Electrical Maintenance &amp; Repairs of Govt. Quarters under West District</t>
  </si>
  <si>
    <t>Electrical Maintenance &amp; Repairs of Govt. Quarters under North District</t>
  </si>
  <si>
    <t>Electrical Maintenance &amp; Repairs of Govt. Quarters under South District</t>
  </si>
  <si>
    <t>Maintenance  of Transmission line &amp; Sub-Station</t>
  </si>
  <si>
    <t>Maintenance  of Distribution line under Singtam  Sub-Division</t>
  </si>
  <si>
    <t>Maintenance of Roads &amp; Bridges under 
Power</t>
  </si>
  <si>
    <t>2009-10</t>
  </si>
  <si>
    <t>63.45.82</t>
  </si>
  <si>
    <t>Providing Street Lights at Chorten, Deorali</t>
  </si>
  <si>
    <t>Upgradation of Transformers and Improvement of T &amp; D System</t>
  </si>
  <si>
    <t>94.00.53</t>
  </si>
  <si>
    <t>95.00.53</t>
  </si>
  <si>
    <t>Lumpsum provision for revision of pay</t>
  </si>
  <si>
    <t>00.44.42</t>
  </si>
  <si>
    <t>96.00.53</t>
  </si>
  <si>
    <t>97.00.53</t>
  </si>
  <si>
    <t>98.00.53</t>
  </si>
  <si>
    <t>99.00.53</t>
  </si>
  <si>
    <t>Complete Electrification of Lord Buddha Statue, Conversion of Overhead LT line and refurbishment of Existing Electrical Network at Rabong Bazar in South Sikkim (NLCPR)</t>
  </si>
  <si>
    <t>Drawing of New 66 KV Double Circuit Transmission Line from LLHP to Tadong 66/11 KV Sub-Sation, East Sikkim (NLCPR)</t>
  </si>
  <si>
    <t>Installation of 1 X15 MVA Transmission and Extension Bay at 66/11 KV Sub-Sation at Mamring, East Sikkim (NLCPR)</t>
  </si>
  <si>
    <t>67.00.53</t>
  </si>
  <si>
    <t>Minor Works</t>
  </si>
  <si>
    <t>51.00.53</t>
  </si>
  <si>
    <t>52.00.53</t>
  </si>
  <si>
    <t>53.00.53</t>
  </si>
  <si>
    <t>54.00.53</t>
  </si>
  <si>
    <t>Construction of 66/11 KV 2 X5 MVA Sub-Station at Perbing, East Sikkim including drawing of 11 KV Transmission Lines for Power Evacuation and Other Allied Electrical Works in and Around Gangtok in East Sikkim (NLCPR)</t>
  </si>
  <si>
    <t>ENERGY AND POWER</t>
  </si>
  <si>
    <t>Rabomchu Hydel Scheme</t>
  </si>
  <si>
    <t>Loans for Power Projects</t>
  </si>
  <si>
    <t>Loans to Public Sector and other Undertakings</t>
  </si>
  <si>
    <t>Loans and Advances</t>
  </si>
  <si>
    <t>Loans to Sikkim Power Development Corporation Ltd.</t>
  </si>
  <si>
    <t>60.00.55</t>
  </si>
  <si>
    <t>F-Loans and Advances</t>
  </si>
  <si>
    <t>Misc Distribution Schemes (South)</t>
  </si>
  <si>
    <t>Syncronisation,renovation and 
modernisation of Rimbi Stage I and 
Stage II and Kalez Khola Hydro Electric 
Project (Demtam) with the 66 KV State 
Grid in West Sikkim (NEC)</t>
  </si>
  <si>
    <t>Construction of 132 KV Transmission 
Lines from Sagbari,  Gyalshing to Pelling 
including construction of 132/66 KV 
Substation at Gyalsing, Pelling and 
Ravongla (NLCPR)</t>
  </si>
  <si>
    <t>C-Economic Services (e) Energy</t>
  </si>
  <si>
    <t>A-General Services (d) Administrative  Services</t>
  </si>
  <si>
    <t>B-Social Services (c) Water Supply, Sanitation,</t>
  </si>
  <si>
    <t>Work Charged Establishment</t>
  </si>
  <si>
    <t>Construction of Office Buildings</t>
  </si>
  <si>
    <t>Remodeling and Conversion of Existing Overhead LT line into Undergound Cable System of all Electrical Network in and Around Ravong, South Sikkim (NEC)</t>
  </si>
  <si>
    <t>Misc. Distribution Schemes (East) 
(State Plan)</t>
  </si>
  <si>
    <t>Misc. Distribution Schemes (North) 
(State Plan)</t>
  </si>
  <si>
    <t>132 KVA lines from Rangit to Melli with 2X20 MWA Sub-station at Melli (South) (NLCPR)</t>
  </si>
  <si>
    <t>2010-11</t>
  </si>
  <si>
    <t>46.69.53</t>
  </si>
  <si>
    <t>46.72.53</t>
  </si>
  <si>
    <t>46.74.53</t>
  </si>
  <si>
    <t>46.75.53</t>
  </si>
  <si>
    <t>46.76.53</t>
  </si>
  <si>
    <t>46.77.53</t>
  </si>
  <si>
    <t>46.78.53</t>
  </si>
  <si>
    <t>Schemes under Non-Lapsabale Pool of Central Resources (NLCPR)</t>
  </si>
  <si>
    <t>Design, supply, erection, testing &amp; commissioning of 11/66 KV switchyard at Rabomchu HEP with 2X5 MVA, 11/66 KV transformer and construction of 66 KV transmission line from Rabomcbu to Maltin with additional bay at Maltin, North Sikkim (NLCPR)</t>
  </si>
  <si>
    <t>Const. of 66/11 KV 2X2.5 MV SS with LILO arrangement at Old Namchi Bazar incl upgradation ofexisting 2X2.5 MVA SS to 2X7.5 MVA SS at Namchi, South Sikkim (NLCPR)</t>
  </si>
  <si>
    <t>47.69.53</t>
  </si>
  <si>
    <t>Renovation, Improvement &amp; Strenthening of 66 KV Switchyard &amp; Construction of 1*7.5 MVA 66/11 KV SS at Lower Lagyap Hydel Project, Ranipool, East Sikkim (NEC)</t>
  </si>
  <si>
    <t>Integration of New SS &amp; Generating station under North District with existing Central Load Dispatch Centre (CLDC) with facility for energy auditing,  East Sikkim (NEC)</t>
  </si>
  <si>
    <t>Upgradation of the Distribution System including installation of new S/S at strategic locations and strengthening of the Ring Main, Gangtok, East Sikkim (NEC)</t>
  </si>
  <si>
    <t>47.70.53</t>
  </si>
  <si>
    <t>47.71.53</t>
  </si>
  <si>
    <t>47.72.53</t>
  </si>
  <si>
    <t>Const. of 66 KV Single Circuit Transmission Line from 132 /66 KV Switchyard at Rabongla to Central University with 66/11 KV, 2X5 MVA SS at Yangang, South Sikkim (NEC)</t>
  </si>
  <si>
    <t>Electrification of Central Park along with conversion of existing OHLT line into underground cable with system &amp; street light improvement in and around Namchi Bazar, South (NEC)</t>
  </si>
  <si>
    <t>Drawing of 66 KV single circuit transmission line from Kambal, Upper Samdong to Phodong (NEC)</t>
  </si>
  <si>
    <t>Diversion of 66 KV D/C &amp; S/C transmission line under EHV Division, South Sikkim (NEC)</t>
  </si>
  <si>
    <t>47.73.53</t>
  </si>
  <si>
    <t>47.74.53</t>
  </si>
  <si>
    <t>47.75.53</t>
  </si>
  <si>
    <t>47.76.53</t>
  </si>
  <si>
    <t>47.77.53</t>
  </si>
  <si>
    <t>Schemes under State Plan</t>
  </si>
  <si>
    <t>Remodelling of Namchi Bazar</t>
  </si>
  <si>
    <t>48.69.53</t>
  </si>
  <si>
    <t>48.70.53</t>
  </si>
  <si>
    <t>Investment in Public Sector &amp; Other Undertakings</t>
  </si>
  <si>
    <t>Sikkim Power Development Corporation</t>
  </si>
  <si>
    <t>61.00.54</t>
  </si>
  <si>
    <t>Investment</t>
  </si>
  <si>
    <t>46.70.53</t>
  </si>
  <si>
    <t>46.71.53</t>
  </si>
  <si>
    <t>Lower Dalapchen Micro Hydel Project, Dalapchen 25 KW East</t>
  </si>
  <si>
    <t>B-8 Micro Hydel Project (40 KW) North</t>
  </si>
  <si>
    <t>Phensong Micro Hydel Project 60 KW North</t>
  </si>
  <si>
    <t>Lingdem Micro Hydel Project Lingdem village 100 KW North</t>
  </si>
  <si>
    <t>Linza Micro Hydel Project Linza village 100 KV North</t>
  </si>
  <si>
    <t>B-9 Micro Hydel Project B-9 Phudung 45 KW North</t>
  </si>
  <si>
    <t>79.71.53</t>
  </si>
  <si>
    <t>79.72.53</t>
  </si>
  <si>
    <t>79.73.53</t>
  </si>
  <si>
    <t>79.74.53</t>
  </si>
  <si>
    <t>79.75.53</t>
  </si>
  <si>
    <t>79.76.53</t>
  </si>
  <si>
    <t>79.77.53</t>
  </si>
  <si>
    <t>79.78.53</t>
  </si>
  <si>
    <t>79.79.53</t>
  </si>
  <si>
    <t>79.80.53</t>
  </si>
  <si>
    <t>79.81.53</t>
  </si>
  <si>
    <t>79.82.53</t>
  </si>
  <si>
    <t>79.83.53</t>
  </si>
  <si>
    <t>Bala Micro Hydel Project Assam Linzey 2X50 KW East</t>
  </si>
  <si>
    <t>Sawa Micro Hydel Project Dalapchen, 2X50 KW East</t>
  </si>
  <si>
    <t>Lingtam Micro Hydel project, Lingtam 2X50 KW East</t>
  </si>
  <si>
    <t>Lamatem Micro Hydel Project, Lamaten 2X50 KW East</t>
  </si>
  <si>
    <t>Kumrek Micro Hydel Project, Kumrek 2X50 KW East</t>
  </si>
  <si>
    <t>Schemes under Ministry of New and Renewable Energy (100% CSS)</t>
  </si>
  <si>
    <t>Diesel Power Station, Mangan/Raj 
Bhavan</t>
  </si>
  <si>
    <t>Diesel Power Station, Mangan/Raj
Bhavan</t>
  </si>
  <si>
    <t>State Electricity Regulatory 
Commission</t>
  </si>
  <si>
    <t>Bakcha Micro Hydel Project (100KW) 
North</t>
  </si>
  <si>
    <t>Buthang Micro Hydel Project Assam Linzey 2X50 KW East</t>
  </si>
  <si>
    <t>Modernisation of electrical network in 
and around Melli Bazar, South Sikkim 
(NLCPR)</t>
  </si>
  <si>
    <t>Remodelling, augmentation &amp; 
modernisation of T &amp; D network of 
Ranipool Bazar upto Setipool in East 
Sikkim (NLCPR)</t>
  </si>
  <si>
    <t>Const. of 66 KV line from Lachung to 
Maltin incl. const of 66/11 KV 5 MVA
switch yard at Lachung HEP and 
additional bay at Maltin, North Sikkim (NLCPR)</t>
  </si>
  <si>
    <t>Drawing of 66 KV transmission line 
incl. const. of 2X7.5 MVA, 66/11 KV 
sub station at Marchok in East Sikkim (NLCPR)</t>
  </si>
  <si>
    <t>Diversion of 66 KV transmission line 
from Tadong SS to ICAR compound 
in double circuit 66 KV tower for 
independent circuit for Phodong, North 
Sikkim (NEC)</t>
  </si>
  <si>
    <t>Schemes under North Eastern Council 
(NEC)</t>
  </si>
  <si>
    <t>Conversion of HT &amp; LT overhead lines into underground Cable system with upgradation of existing distribution system at Ambedkar Road, Munshi Colony, Bhojo Ghari and Sonam Gyatso Marg and Arithang Area, Gangtok (NEC)</t>
  </si>
  <si>
    <t>Design, supply, erection, testing, commiss-ioning of 66 KV single circuit transmission line from 3.3/66 KV Sub-Station of Rongli-I at Sisney including extension of line bay at 66/11 KV Sub-Station at Sungdung, Chujachen, Rongli in East Sikkim (NEC)</t>
  </si>
  <si>
    <t>Construction of 33KV Transmission Line from Namchi to Damthang and Temi and Sub-Station at Temi/ Damthang (NLCPR)</t>
  </si>
  <si>
    <t>Conversion of overhead line into 
underground cable &amp; upgradation 
of existing dist. System of Singtam 
and adjoining area including installaltion 
of additional 10 MVA ss at Topakhani in 
East Sikkim (NLCPR)</t>
  </si>
  <si>
    <t>Conversion of existing 440 LT dist.
 Overhead lines incl. service connection
 into underground cable system at 
Gylsaing Bazar and its surrounding 
areas, West Sikkim (NLCPR)</t>
  </si>
  <si>
    <t>Conversion of overhead line into 
underground cable &amp; upgradation 
of existing distribution system 
including street lighting at Rangpo 
Town and adjoining areas (NLCPR)</t>
  </si>
  <si>
    <t>Augmentation of 66 /11 KV, 2.5 MVA 
Phodong SS to 5 MVA and replacement 
of all electrical equipments, North Sikkim 
(NLCPR)</t>
  </si>
  <si>
    <t>Up- gradation, Strengthening of HT/LT
Distribution System Including installation 
of new SS at strategic locations of Deorali 
(Pani House Area) &amp; Upper Syari, Gangtok 
(NEC)</t>
  </si>
  <si>
    <t>Conversion of existing 11 KV Transmission line &amp; 440 V, L.T. Distribution overhead lines including Service Connection to Underground Cable System in Congested Areas at Pelling in West Sikkim (NEC)</t>
  </si>
  <si>
    <t>2011-12</t>
  </si>
  <si>
    <t>I. Estimate of the amount required in the year ending 31st March, 2012 to defray the charges in respect of Energy and Power</t>
  </si>
  <si>
    <t>60.00.72</t>
  </si>
  <si>
    <t>Renovation   and   Modernisation                   (MNRE Share)</t>
  </si>
  <si>
    <t>62.00.72</t>
  </si>
  <si>
    <t>Renovation   and   Modernisation                     (MNRE share)</t>
  </si>
  <si>
    <t>Deduct Recoveries of over payments</t>
  </si>
  <si>
    <t>System improvement of electrial installations and conversion of OHLT lines in and around Namthang Bazaar and Maniram Bhanjyang Bazaar in South Sikkim (SPA)</t>
  </si>
  <si>
    <t>48.71.53</t>
  </si>
  <si>
    <t>Street Lightning Scheme at Melli Bazar to Melli Check post, Naya Bazar - upto Rambam Bridge Check post &amp; Reshi Check post (East) to Rhenock (SPA)</t>
  </si>
  <si>
    <t>Restructured Accelerated Power Development and Reform Programme (R- APDRP)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</si>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</sst>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#"/>
    <numFmt numFmtId="180" formatCode="0##"/>
    <numFmt numFmtId="181" formatCode="##"/>
    <numFmt numFmtId="182" formatCode="00000#"/>
    <numFmt numFmtId="183" formatCode="00.###"/>
    <numFmt numFmtId="184" formatCode="00.000"/>
    <numFmt numFmtId="185" formatCode="0#.000"/>
    <numFmt numFmtId="186" formatCode="00.##0"/>
    <numFmt numFmtId="187" formatCode="00.00"/>
    <numFmt numFmtId="188" formatCode="#,##0.00_ ;\-#,##0.00\ "/>
    <numFmt numFmtId="189" formatCode="[$-409]dddd\,\ mmmm\ dd\,\ yyyy"/>
    <numFmt numFmtId="190" formatCode="[$-409]h:mm:ss\ AM/PM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59" applyFont="1" applyFill="1">
      <alignment/>
      <protection/>
    </xf>
    <xf numFmtId="0" fontId="7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Border="1" applyAlignment="1" applyProtection="1">
      <alignment horizontal="right" vertical="top" wrapText="1"/>
      <protection/>
    </xf>
    <xf numFmtId="0" fontId="6" fillId="0" borderId="11" xfId="61" applyFont="1" applyFill="1" applyBorder="1" applyAlignment="1" applyProtection="1">
      <alignment horizontal="right" vertical="top" wrapText="1"/>
      <protection/>
    </xf>
    <xf numFmtId="0" fontId="7" fillId="0" borderId="0" xfId="62" applyFont="1" applyFill="1" applyBorder="1" applyAlignment="1" applyProtection="1">
      <alignment horizontal="left" vertical="top" wrapText="1"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1" fontId="6" fillId="0" borderId="0" xfId="62" applyNumberFormat="1" applyFont="1" applyFill="1" applyBorder="1" applyAlignment="1">
      <alignment horizontal="right" vertical="top" wrapText="1"/>
      <protection/>
    </xf>
    <xf numFmtId="180" fontId="7" fillId="0" borderId="0" xfId="62" applyNumberFormat="1" applyFont="1" applyFill="1" applyBorder="1" applyAlignment="1">
      <alignment horizontal="right" vertical="top" wrapText="1"/>
      <protection/>
    </xf>
    <xf numFmtId="182" fontId="6" fillId="0" borderId="0" xfId="62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>
      <alignment vertical="top" wrapText="1"/>
      <protection/>
    </xf>
    <xf numFmtId="0" fontId="7" fillId="0" borderId="0" xfId="62" applyFont="1" applyFill="1" applyAlignment="1" applyProtection="1">
      <alignment horizontal="left" vertical="top" wrapText="1"/>
      <protection/>
    </xf>
    <xf numFmtId="0" fontId="7" fillId="0" borderId="0" xfId="59" applyFont="1" applyFill="1" applyBorder="1" applyAlignment="1">
      <alignment vertical="top" wrapText="1"/>
      <protection/>
    </xf>
    <xf numFmtId="0" fontId="7" fillId="0" borderId="0" xfId="62" applyFont="1" applyFill="1" applyBorder="1" applyAlignment="1">
      <alignment horizontal="right" vertical="top" wrapText="1"/>
      <protection/>
    </xf>
    <xf numFmtId="0" fontId="6" fillId="0" borderId="0" xfId="59" applyFont="1" applyFill="1" applyBorder="1">
      <alignment/>
      <protection/>
    </xf>
    <xf numFmtId="0" fontId="6" fillId="0" borderId="0" xfId="62" applyFont="1" applyFill="1" applyAlignment="1">
      <alignment/>
      <protection/>
    </xf>
    <xf numFmtId="0" fontId="6" fillId="0" borderId="0" xfId="59" applyFont="1" applyFill="1" applyAlignment="1" applyProtection="1">
      <alignment horizontal="left" vertical="top" wrapText="1"/>
      <protection/>
    </xf>
    <xf numFmtId="0" fontId="7" fillId="0" borderId="0" xfId="59" applyFont="1" applyFill="1" applyAlignment="1" applyProtection="1">
      <alignment horizontal="lef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6" fillId="0" borderId="0" xfId="59" applyFont="1" applyFill="1" applyAlignment="1">
      <alignment horizontal="right" vertical="top" wrapText="1"/>
      <protection/>
    </xf>
    <xf numFmtId="0" fontId="6" fillId="0" borderId="0" xfId="59" applyFont="1" applyFill="1" applyBorder="1" applyAlignment="1">
      <alignment horizontal="right" vertical="top" wrapText="1"/>
      <protection/>
    </xf>
    <xf numFmtId="0" fontId="6" fillId="0" borderId="11" xfId="59" applyFont="1" applyFill="1" applyBorder="1" applyAlignment="1">
      <alignment horizontal="right" vertical="top" wrapText="1"/>
      <protection/>
    </xf>
    <xf numFmtId="182" fontId="6" fillId="0" borderId="0" xfId="59" applyNumberFormat="1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center" vertical="top" wrapText="1"/>
      <protection/>
    </xf>
    <xf numFmtId="0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>
      <alignment wrapText="1"/>
      <protection/>
    </xf>
    <xf numFmtId="0" fontId="6" fillId="0" borderId="0" xfId="0" applyFont="1" applyFill="1" applyBorder="1" applyAlignment="1">
      <alignment wrapText="1"/>
    </xf>
    <xf numFmtId="0" fontId="7" fillId="0" borderId="0" xfId="59" applyFont="1" applyFill="1" applyBorder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horizontal="left"/>
      <protection/>
    </xf>
    <xf numFmtId="49" fontId="7" fillId="0" borderId="0" xfId="62" applyNumberFormat="1" applyFont="1" applyFill="1" applyBorder="1" applyAlignment="1">
      <alignment horizontal="right" vertical="top" wrapText="1"/>
      <protection/>
    </xf>
    <xf numFmtId="0" fontId="6" fillId="0" borderId="0" xfId="62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6" fillId="0" borderId="0" xfId="59" applyFont="1" applyFill="1" applyAlignment="1">
      <alignment horizontal="left" vertical="top" wrapText="1"/>
      <protection/>
    </xf>
    <xf numFmtId="0" fontId="6" fillId="0" borderId="10" xfId="61" applyFont="1" applyFill="1" applyBorder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0" fontId="6" fillId="0" borderId="11" xfId="61" applyFont="1" applyFill="1" applyBorder="1" applyAlignment="1" applyProtection="1">
      <alignment horizontal="left" vertical="top" wrapText="1"/>
      <protection/>
    </xf>
    <xf numFmtId="0" fontId="6" fillId="0" borderId="0" xfId="62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/>
    </xf>
    <xf numFmtId="0" fontId="6" fillId="0" borderId="11" xfId="59" applyFont="1" applyFill="1" applyBorder="1" applyAlignment="1">
      <alignment horizontal="left" vertical="top" wrapText="1"/>
      <protection/>
    </xf>
    <xf numFmtId="0" fontId="7" fillId="0" borderId="0" xfId="62" applyFont="1" applyFill="1" applyAlignment="1">
      <alignment horizontal="right" vertical="top" wrapText="1"/>
      <protection/>
    </xf>
    <xf numFmtId="179" fontId="6" fillId="0" borderId="0" xfId="62" applyNumberFormat="1" applyFont="1" applyFill="1" applyBorder="1" applyAlignment="1">
      <alignment horizontal="right" vertical="top" wrapText="1"/>
      <protection/>
    </xf>
    <xf numFmtId="185" fontId="7" fillId="0" borderId="0" xfId="59" applyNumberFormat="1" applyFont="1" applyFill="1" applyBorder="1" applyAlignment="1">
      <alignment horizontal="right" vertical="top" wrapText="1"/>
      <protection/>
    </xf>
    <xf numFmtId="179" fontId="6" fillId="0" borderId="0" xfId="59" applyNumberFormat="1" applyFont="1" applyFill="1" applyBorder="1" applyAlignment="1">
      <alignment horizontal="right" vertical="top" wrapText="1"/>
      <protection/>
    </xf>
    <xf numFmtId="181" fontId="6" fillId="0" borderId="0" xfId="59" applyNumberFormat="1" applyFont="1" applyFill="1" applyBorder="1" applyAlignment="1">
      <alignment horizontal="right" vertical="top" wrapText="1"/>
      <protection/>
    </xf>
    <xf numFmtId="187" fontId="6" fillId="0" borderId="0" xfId="59" applyNumberFormat="1" applyFont="1" applyFill="1" applyBorder="1" applyAlignment="1">
      <alignment horizontal="right" vertical="top" wrapText="1"/>
      <protection/>
    </xf>
    <xf numFmtId="184" fontId="7" fillId="0" borderId="0" xfId="59" applyNumberFormat="1" applyFont="1" applyFill="1" applyBorder="1" applyAlignment="1">
      <alignment horizontal="right" vertical="top" wrapText="1"/>
      <protection/>
    </xf>
    <xf numFmtId="180" fontId="6" fillId="0" borderId="0" xfId="59" applyNumberFormat="1" applyFont="1" applyFill="1" applyBorder="1" applyAlignment="1">
      <alignment horizontal="right" vertical="top" wrapText="1"/>
      <protection/>
    </xf>
    <xf numFmtId="179" fontId="6" fillId="0" borderId="0" xfId="59" applyNumberFormat="1" applyFont="1" applyFill="1" applyAlignment="1">
      <alignment horizontal="right" vertical="top" wrapText="1"/>
      <protection/>
    </xf>
    <xf numFmtId="0" fontId="6" fillId="0" borderId="12" xfId="59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 vertical="top" wrapText="1"/>
      <protection/>
    </xf>
    <xf numFmtId="0" fontId="7" fillId="0" borderId="12" xfId="59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vertical="top" wrapText="1"/>
    </xf>
    <xf numFmtId="0" fontId="7" fillId="0" borderId="0" xfId="59" applyFont="1" applyFill="1" applyBorder="1" applyAlignment="1" applyProtection="1">
      <alignment horizontal="center" wrapText="1"/>
      <protection/>
    </xf>
    <xf numFmtId="0" fontId="6" fillId="0" borderId="0" xfId="59" applyFont="1" applyFill="1" applyAlignment="1">
      <alignment wrapText="1"/>
      <protection/>
    </xf>
    <xf numFmtId="0" fontId="6" fillId="0" borderId="0" xfId="59" applyFont="1" applyFill="1" applyAlignment="1" applyProtection="1">
      <alignment horizontal="left" wrapText="1"/>
      <protection/>
    </xf>
    <xf numFmtId="0" fontId="6" fillId="0" borderId="11" xfId="60" applyFont="1" applyFill="1" applyBorder="1" applyAlignment="1">
      <alignment wrapText="1"/>
      <protection/>
    </xf>
    <xf numFmtId="0" fontId="6" fillId="0" borderId="0" xfId="60" applyFont="1" applyFill="1" applyBorder="1" applyAlignment="1" applyProtection="1">
      <alignment wrapText="1"/>
      <protection/>
    </xf>
    <xf numFmtId="0" fontId="6" fillId="0" borderId="11" xfId="60" applyFont="1" applyFill="1" applyBorder="1" applyAlignment="1" applyProtection="1">
      <alignment wrapText="1"/>
      <protection/>
    </xf>
    <xf numFmtId="0" fontId="6" fillId="0" borderId="0" xfId="59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right" wrapText="1"/>
    </xf>
    <xf numFmtId="179" fontId="6" fillId="0" borderId="11" xfId="59" applyNumberFormat="1" applyFont="1" applyFill="1" applyBorder="1" applyAlignment="1">
      <alignment horizontal="right" vertical="top" wrapText="1"/>
      <protection/>
    </xf>
    <xf numFmtId="0" fontId="6" fillId="0" borderId="11" xfId="62" applyFont="1" applyFill="1" applyBorder="1" applyAlignment="1" applyProtection="1">
      <alignment horizontal="left" vertical="top" wrapText="1"/>
      <protection/>
    </xf>
    <xf numFmtId="0" fontId="6" fillId="0" borderId="11" xfId="59" applyFont="1" applyFill="1" applyBorder="1" applyAlignment="1" applyProtection="1">
      <alignment horizontal="left" vertical="top" wrapText="1"/>
      <protection/>
    </xf>
    <xf numFmtId="0" fontId="7" fillId="0" borderId="11" xfId="59" applyFont="1" applyFill="1" applyBorder="1" applyAlignment="1" applyProtection="1">
      <alignment horizontal="left" vertical="top" wrapText="1"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0" xfId="59" applyFont="1" applyFill="1" applyBorder="1" applyAlignment="1" applyProtection="1">
      <alignment horizontal="left" vertical="justify" wrapText="1"/>
      <protection/>
    </xf>
    <xf numFmtId="0" fontId="6" fillId="0" borderId="0" xfId="59" applyNumberFormat="1" applyFont="1" applyFill="1" applyAlignment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Alignment="1" applyProtection="1">
      <alignment horizontal="right"/>
      <protection/>
    </xf>
    <xf numFmtId="0" fontId="7" fillId="0" borderId="0" xfId="59" applyNumberFormat="1" applyFont="1" applyFill="1" applyAlignment="1">
      <alignment horizontal="center"/>
      <protection/>
    </xf>
    <xf numFmtId="0" fontId="6" fillId="0" borderId="0" xfId="59" applyNumberFormat="1" applyFont="1" applyFill="1" applyAlignment="1" applyProtection="1">
      <alignment horizontal="left"/>
      <protection/>
    </xf>
    <xf numFmtId="0" fontId="7" fillId="0" borderId="0" xfId="59" applyNumberFormat="1" applyFont="1" applyFill="1" applyAlignment="1" applyProtection="1">
      <alignment horizontal="center"/>
      <protection/>
    </xf>
    <xf numFmtId="0" fontId="6" fillId="0" borderId="0" xfId="59" applyNumberFormat="1" applyFont="1" applyFill="1" applyAlignment="1">
      <alignment horizontal="center"/>
      <protection/>
    </xf>
    <xf numFmtId="0" fontId="7" fillId="0" borderId="0" xfId="59" applyNumberFormat="1" applyFont="1" applyFill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>
      <alignment/>
      <protection/>
    </xf>
    <xf numFmtId="0" fontId="7" fillId="0" borderId="0" xfId="59" applyNumberFormat="1" applyFont="1" applyFill="1" applyAlignment="1" applyProtection="1">
      <alignment horizontal="right"/>
      <protection/>
    </xf>
    <xf numFmtId="0" fontId="6" fillId="0" borderId="11" xfId="60" applyNumberFormat="1" applyFont="1" applyFill="1" applyBorder="1">
      <alignment/>
      <protection/>
    </xf>
    <xf numFmtId="0" fontId="6" fillId="0" borderId="11" xfId="60" applyNumberFormat="1" applyFont="1" applyFill="1" applyBorder="1" applyAlignment="1" applyProtection="1">
      <alignment horizontal="left"/>
      <protection/>
    </xf>
    <xf numFmtId="0" fontId="8" fillId="0" borderId="11" xfId="60" applyNumberFormat="1" applyFont="1" applyFill="1" applyBorder="1" applyAlignment="1" applyProtection="1">
      <alignment horizontal="left"/>
      <protection/>
    </xf>
    <xf numFmtId="0" fontId="8" fillId="0" borderId="11" xfId="60" applyNumberFormat="1" applyFont="1" applyFill="1" applyBorder="1">
      <alignment/>
      <protection/>
    </xf>
    <xf numFmtId="0" fontId="9" fillId="0" borderId="11" xfId="60" applyNumberFormat="1" applyFont="1" applyFill="1" applyBorder="1" applyAlignment="1" applyProtection="1">
      <alignment horizontal="right"/>
      <protection/>
    </xf>
    <xf numFmtId="0" fontId="6" fillId="0" borderId="11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left"/>
      <protection/>
    </xf>
    <xf numFmtId="0" fontId="6" fillId="0" borderId="0" xfId="59" applyNumberFormat="1" applyFont="1" applyFill="1" applyBorder="1">
      <alignment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>
      <alignment horizontal="right" wrapText="1"/>
    </xf>
    <xf numFmtId="182" fontId="6" fillId="0" borderId="11" xfId="59" applyNumberFormat="1" applyFont="1" applyFill="1" applyBorder="1" applyAlignment="1">
      <alignment horizontal="right" vertical="top" wrapText="1"/>
      <protection/>
    </xf>
    <xf numFmtId="185" fontId="7" fillId="0" borderId="11" xfId="59" applyNumberFormat="1" applyFont="1" applyFill="1" applyBorder="1" applyAlignment="1">
      <alignment horizontal="right" vertical="top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2" xfId="59" applyNumberFormat="1" applyFont="1" applyFill="1" applyBorder="1" applyAlignment="1" applyProtection="1">
      <alignment horizontal="right" wrapText="1"/>
      <protection/>
    </xf>
    <xf numFmtId="0" fontId="6" fillId="0" borderId="0" xfId="59" applyNumberFormat="1" applyFont="1" applyFill="1" applyBorder="1" applyAlignment="1" applyProtection="1">
      <alignment horizontal="right" wrapText="1"/>
      <protection/>
    </xf>
    <xf numFmtId="0" fontId="6" fillId="0" borderId="0" xfId="59" applyNumberFormat="1" applyFont="1" applyFill="1" applyAlignment="1">
      <alignment horizontal="right" wrapText="1"/>
      <protection/>
    </xf>
    <xf numFmtId="0" fontId="6" fillId="0" borderId="0" xfId="59" applyNumberFormat="1" applyFont="1" applyFill="1" applyBorder="1" applyAlignment="1">
      <alignment horizontal="right" wrapText="1"/>
      <protection/>
    </xf>
    <xf numFmtId="184" fontId="6" fillId="0" borderId="0" xfId="59" applyNumberFormat="1" applyFont="1" applyFill="1" applyBorder="1" applyAlignment="1">
      <alignment horizontal="right" vertical="top" wrapText="1"/>
      <protection/>
    </xf>
    <xf numFmtId="186" fontId="7" fillId="0" borderId="0" xfId="59" applyNumberFormat="1" applyFont="1" applyFill="1" applyBorder="1" applyAlignment="1">
      <alignment horizontal="right" vertical="top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 applyProtection="1">
      <alignment horizontal="center"/>
      <protection/>
    </xf>
    <xf numFmtId="0" fontId="7" fillId="0" borderId="0" xfId="59" applyNumberFormat="1" applyFont="1" applyFill="1" applyBorder="1" applyAlignment="1" applyProtection="1">
      <alignment horizontal="left"/>
      <protection/>
    </xf>
    <xf numFmtId="0" fontId="7" fillId="0" borderId="0" xfId="62" applyNumberFormat="1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left" vertical="top"/>
      <protection/>
    </xf>
    <xf numFmtId="0" fontId="6" fillId="0" borderId="0" xfId="59" applyFont="1" applyFill="1" applyBorder="1" applyAlignment="1">
      <alignment horizontal="right" vertical="top"/>
      <protection/>
    </xf>
    <xf numFmtId="0" fontId="6" fillId="0" borderId="0" xfId="59" applyFont="1" applyFill="1" applyAlignment="1">
      <alignment/>
      <protection/>
    </xf>
    <xf numFmtId="0" fontId="6" fillId="0" borderId="0" xfId="0" applyFont="1" applyFill="1" applyBorder="1" applyAlignment="1">
      <alignment horizontal="right" vertical="top" wrapText="1"/>
    </xf>
    <xf numFmtId="43" fontId="6" fillId="0" borderId="0" xfId="42" applyFont="1" applyFill="1" applyAlignment="1">
      <alignment horizontal="right" wrapText="1"/>
    </xf>
    <xf numFmtId="43" fontId="6" fillId="0" borderId="11" xfId="42" applyFont="1" applyFill="1" applyBorder="1" applyAlignment="1">
      <alignment horizontal="right" wrapText="1"/>
    </xf>
    <xf numFmtId="43" fontId="6" fillId="0" borderId="0" xfId="42" applyFont="1" applyFill="1" applyBorder="1" applyAlignment="1">
      <alignment horizontal="right" wrapText="1"/>
    </xf>
    <xf numFmtId="43" fontId="6" fillId="0" borderId="12" xfId="42" applyFont="1" applyFill="1" applyBorder="1" applyAlignment="1">
      <alignment horizontal="right" wrapText="1"/>
    </xf>
    <xf numFmtId="43" fontId="6" fillId="0" borderId="11" xfId="42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0" fontId="6" fillId="0" borderId="12" xfId="42" applyNumberFormat="1" applyFont="1" applyFill="1" applyBorder="1" applyAlignment="1">
      <alignment horizontal="right" wrapText="1"/>
    </xf>
    <xf numFmtId="0" fontId="6" fillId="0" borderId="11" xfId="59" applyNumberFormat="1" applyFont="1" applyFill="1" applyBorder="1" applyAlignment="1">
      <alignment horizontal="right" wrapText="1"/>
      <protection/>
    </xf>
    <xf numFmtId="0" fontId="6" fillId="0" borderId="12" xfId="59" applyNumberFormat="1" applyFont="1" applyFill="1" applyBorder="1" applyAlignment="1">
      <alignment horizontal="right" wrapText="1"/>
      <protection/>
    </xf>
    <xf numFmtId="0" fontId="6" fillId="0" borderId="12" xfId="62" applyNumberFormat="1" applyFont="1" applyFill="1" applyBorder="1" applyAlignment="1" applyProtection="1">
      <alignment horizontal="right" wrapText="1"/>
      <protection/>
    </xf>
    <xf numFmtId="0" fontId="6" fillId="0" borderId="11" xfId="59" applyNumberFormat="1" applyFont="1" applyFill="1" applyBorder="1" applyAlignment="1" applyProtection="1">
      <alignment horizontal="right" wrapText="1"/>
      <protection/>
    </xf>
    <xf numFmtId="0" fontId="6" fillId="0" borderId="0" xfId="59" applyNumberFormat="1" applyFont="1" applyFill="1" applyAlignment="1" applyProtection="1">
      <alignment horizontal="right" wrapText="1"/>
      <protection/>
    </xf>
    <xf numFmtId="0" fontId="6" fillId="0" borderId="0" xfId="62" applyNumberFormat="1" applyFont="1" applyFill="1" applyAlignment="1">
      <alignment horizontal="right" wrapText="1"/>
      <protection/>
    </xf>
    <xf numFmtId="0" fontId="6" fillId="0" borderId="0" xfId="0" applyFont="1" applyFill="1" applyBorder="1" applyAlignment="1">
      <alignment vertical="center" wrapText="1"/>
    </xf>
    <xf numFmtId="184" fontId="6" fillId="0" borderId="11" xfId="59" applyNumberFormat="1" applyFont="1" applyFill="1" applyBorder="1" applyAlignment="1">
      <alignment horizontal="right" vertical="top" wrapText="1"/>
      <protection/>
    </xf>
    <xf numFmtId="0" fontId="6" fillId="0" borderId="11" xfId="42" applyNumberFormat="1" applyFont="1" applyFill="1" applyBorder="1" applyAlignment="1">
      <alignment horizontal="right" wrapText="1"/>
    </xf>
    <xf numFmtId="0" fontId="6" fillId="0" borderId="0" xfId="59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6" fillId="0" borderId="11" xfId="59" applyFont="1" applyFill="1" applyBorder="1" applyAlignment="1">
      <alignment vertical="top" wrapText="1"/>
      <protection/>
    </xf>
    <xf numFmtId="0" fontId="6" fillId="0" borderId="10" xfId="59" applyFont="1" applyFill="1" applyBorder="1" applyAlignment="1">
      <alignment horizontal="left" vertical="top" wrapText="1"/>
      <protection/>
    </xf>
    <xf numFmtId="182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>
      <alignment horizontal="right" wrapText="1"/>
    </xf>
    <xf numFmtId="0" fontId="6" fillId="0" borderId="10" xfId="61" applyFont="1" applyFill="1" applyBorder="1" applyAlignment="1" applyProtection="1">
      <alignment vertical="top"/>
      <protection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0" xfId="59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6" fillId="0" borderId="10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 03-04...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39"/>
  <sheetViews>
    <sheetView tabSelected="1" view="pageBreakPreview" zoomScaleSheetLayoutView="100" zoomScalePageLayoutView="0" workbookViewId="0" topLeftCell="C524">
      <selection activeCell="C540" sqref="A540:IV571"/>
    </sheetView>
  </sheetViews>
  <sheetFormatPr defaultColWidth="11.00390625" defaultRowHeight="12.75"/>
  <cols>
    <col min="1" max="1" width="6.421875" style="37" customWidth="1"/>
    <col min="2" max="2" width="8.140625" style="22" customWidth="1"/>
    <col min="3" max="3" width="34.57421875" style="58" customWidth="1"/>
    <col min="4" max="4" width="8.57421875" style="80" customWidth="1"/>
    <col min="5" max="5" width="9.421875" style="80" customWidth="1"/>
    <col min="6" max="6" width="8.421875" style="1" customWidth="1"/>
    <col min="7" max="7" width="8.57421875" style="1" customWidth="1"/>
    <col min="8" max="8" width="8.57421875" style="80" customWidth="1"/>
    <col min="9" max="9" width="8.421875" style="1" customWidth="1"/>
    <col min="10" max="10" width="8.57421875" style="80" customWidth="1"/>
    <col min="11" max="11" width="8.140625" style="80" bestFit="1" customWidth="1"/>
    <col min="12" max="12" width="8.421875" style="80" customWidth="1"/>
    <col min="13" max="16384" width="11.00390625" style="1" customWidth="1"/>
  </cols>
  <sheetData>
    <row r="1" spans="1:12" ht="12.75" customHeight="1">
      <c r="A1" s="36"/>
      <c r="B1" s="23"/>
      <c r="C1" s="57"/>
      <c r="D1" s="106"/>
      <c r="E1" s="106" t="s">
        <v>118</v>
      </c>
      <c r="F1" s="32"/>
      <c r="G1" s="32"/>
      <c r="H1" s="106"/>
      <c r="I1" s="32"/>
      <c r="J1" s="106"/>
      <c r="K1" s="106"/>
      <c r="L1" s="106"/>
    </row>
    <row r="2" spans="1:12" ht="12.75" customHeight="1">
      <c r="A2" s="36"/>
      <c r="B2" s="23"/>
      <c r="C2" s="57"/>
      <c r="D2" s="141" t="s">
        <v>230</v>
      </c>
      <c r="E2" s="141"/>
      <c r="F2" s="141"/>
      <c r="G2" s="32"/>
      <c r="H2" s="106"/>
      <c r="I2" s="32"/>
      <c r="J2" s="106"/>
      <c r="K2" s="106"/>
      <c r="L2" s="106"/>
    </row>
    <row r="3" spans="1:12" ht="12.75" customHeight="1">
      <c r="A3" s="36"/>
      <c r="B3" s="23"/>
      <c r="C3" s="57"/>
      <c r="D3" s="106"/>
      <c r="E3" s="107"/>
      <c r="F3" s="32"/>
      <c r="G3" s="32"/>
      <c r="H3" s="106"/>
      <c r="I3" s="32"/>
      <c r="J3" s="106"/>
      <c r="K3" s="106"/>
      <c r="L3" s="106"/>
    </row>
    <row r="4" spans="1:12" ht="12.75" customHeight="1">
      <c r="A4" s="36"/>
      <c r="B4" s="23"/>
      <c r="C4" s="57"/>
      <c r="D4" s="72" t="s">
        <v>242</v>
      </c>
      <c r="E4" s="108">
        <v>2059</v>
      </c>
      <c r="F4" s="33" t="s">
        <v>0</v>
      </c>
      <c r="G4" s="32"/>
      <c r="H4" s="106"/>
      <c r="I4" s="32"/>
      <c r="J4" s="106"/>
      <c r="K4" s="106"/>
      <c r="L4" s="106"/>
    </row>
    <row r="5" spans="1:12" ht="12.75" customHeight="1">
      <c r="A5" s="36"/>
      <c r="B5" s="23"/>
      <c r="C5" s="30"/>
      <c r="D5" s="72" t="s">
        <v>243</v>
      </c>
      <c r="E5" s="108">
        <v>2216</v>
      </c>
      <c r="F5" s="33" t="s">
        <v>1</v>
      </c>
      <c r="G5" s="32"/>
      <c r="H5" s="106"/>
      <c r="I5" s="32"/>
      <c r="J5" s="106"/>
      <c r="K5" s="106"/>
      <c r="L5" s="106"/>
    </row>
    <row r="6" spans="1:12" ht="12.75" customHeight="1">
      <c r="A6" s="36"/>
      <c r="B6" s="23"/>
      <c r="C6" s="30"/>
      <c r="D6" s="72" t="s">
        <v>2</v>
      </c>
      <c r="E6" s="90"/>
      <c r="F6" s="17"/>
      <c r="G6" s="32"/>
      <c r="H6" s="106"/>
      <c r="I6" s="32"/>
      <c r="J6" s="106"/>
      <c r="K6" s="106"/>
      <c r="L6" s="106"/>
    </row>
    <row r="7" spans="4:12" ht="12.75" customHeight="1">
      <c r="D7" s="71" t="s">
        <v>241</v>
      </c>
      <c r="E7" s="74">
        <v>2801</v>
      </c>
      <c r="F7" s="3" t="s">
        <v>3</v>
      </c>
      <c r="G7" s="2"/>
      <c r="H7" s="76"/>
      <c r="I7" s="2"/>
      <c r="J7" s="76"/>
      <c r="K7" s="76"/>
      <c r="L7" s="76"/>
    </row>
    <row r="8" spans="4:12" ht="12.75" customHeight="1">
      <c r="D8" s="73" t="s">
        <v>6</v>
      </c>
      <c r="E8" s="74">
        <v>4801</v>
      </c>
      <c r="F8" s="75" t="s">
        <v>7</v>
      </c>
      <c r="G8" s="76"/>
      <c r="H8" s="76"/>
      <c r="I8" s="76"/>
      <c r="J8" s="76"/>
      <c r="K8" s="76"/>
      <c r="L8" s="76"/>
    </row>
    <row r="9" spans="4:12" ht="12.75" customHeight="1">
      <c r="D9" s="73" t="s">
        <v>237</v>
      </c>
      <c r="E9" s="74">
        <v>6801</v>
      </c>
      <c r="F9" s="75" t="s">
        <v>232</v>
      </c>
      <c r="G9" s="76"/>
      <c r="H9" s="76"/>
      <c r="I9" s="76"/>
      <c r="J9" s="76"/>
      <c r="K9" s="76"/>
      <c r="L9" s="76"/>
    </row>
    <row r="10" spans="1:12" ht="12.75" customHeight="1">
      <c r="A10" s="3" t="s">
        <v>333</v>
      </c>
      <c r="D10" s="73"/>
      <c r="E10" s="77"/>
      <c r="F10" s="75"/>
      <c r="G10" s="76"/>
      <c r="H10" s="76"/>
      <c r="I10" s="76"/>
      <c r="J10" s="76"/>
      <c r="K10" s="76"/>
      <c r="L10" s="76"/>
    </row>
    <row r="11" spans="4:9" ht="12.75" customHeight="1">
      <c r="D11" s="78"/>
      <c r="E11" s="79" t="s">
        <v>181</v>
      </c>
      <c r="F11" s="79" t="s">
        <v>182</v>
      </c>
      <c r="G11" s="79" t="s">
        <v>15</v>
      </c>
      <c r="I11" s="80"/>
    </row>
    <row r="12" spans="4:9" ht="12.75" customHeight="1">
      <c r="D12" s="81" t="s">
        <v>8</v>
      </c>
      <c r="E12" s="76">
        <f>L282</f>
        <v>838640</v>
      </c>
      <c r="F12" s="76">
        <f>L531</f>
        <v>727239</v>
      </c>
      <c r="G12" s="76">
        <f>F12+E12</f>
        <v>1565879</v>
      </c>
      <c r="I12" s="80"/>
    </row>
    <row r="13" spans="1:9" ht="12.75" customHeight="1">
      <c r="A13" s="3" t="s">
        <v>180</v>
      </c>
      <c r="C13" s="59"/>
      <c r="F13" s="80"/>
      <c r="G13" s="80"/>
      <c r="I13" s="80"/>
    </row>
    <row r="14" spans="3:12" ht="13.5">
      <c r="C14" s="60"/>
      <c r="D14" s="82"/>
      <c r="E14" s="82"/>
      <c r="F14" s="82"/>
      <c r="G14" s="82"/>
      <c r="H14" s="82"/>
      <c r="I14" s="83"/>
      <c r="J14" s="84"/>
      <c r="K14" s="85"/>
      <c r="L14" s="86" t="s">
        <v>343</v>
      </c>
    </row>
    <row r="15" spans="1:12" s="5" customFormat="1" ht="12.75">
      <c r="A15" s="38"/>
      <c r="B15" s="4"/>
      <c r="C15" s="61"/>
      <c r="D15" s="143" t="s">
        <v>9</v>
      </c>
      <c r="E15" s="143"/>
      <c r="F15" s="144" t="s">
        <v>10</v>
      </c>
      <c r="G15" s="144"/>
      <c r="H15" s="144" t="s">
        <v>11</v>
      </c>
      <c r="I15" s="144"/>
      <c r="J15" s="144" t="s">
        <v>10</v>
      </c>
      <c r="K15" s="144"/>
      <c r="L15" s="144"/>
    </row>
    <row r="16" spans="1:12" s="5" customFormat="1" ht="12.75">
      <c r="A16" s="39"/>
      <c r="B16" s="6"/>
      <c r="C16" s="69" t="s">
        <v>12</v>
      </c>
      <c r="D16" s="142" t="s">
        <v>208</v>
      </c>
      <c r="E16" s="142"/>
      <c r="F16" s="142" t="s">
        <v>250</v>
      </c>
      <c r="G16" s="142"/>
      <c r="H16" s="142" t="s">
        <v>250</v>
      </c>
      <c r="I16" s="142"/>
      <c r="J16" s="142" t="s">
        <v>332</v>
      </c>
      <c r="K16" s="142"/>
      <c r="L16" s="142"/>
    </row>
    <row r="17" spans="1:12" s="5" customFormat="1" ht="12.75">
      <c r="A17" s="40"/>
      <c r="B17" s="7"/>
      <c r="C17" s="62"/>
      <c r="D17" s="87" t="s">
        <v>13</v>
      </c>
      <c r="E17" s="87" t="s">
        <v>14</v>
      </c>
      <c r="F17" s="87" t="s">
        <v>13</v>
      </c>
      <c r="G17" s="87" t="s">
        <v>14</v>
      </c>
      <c r="H17" s="87" t="s">
        <v>13</v>
      </c>
      <c r="I17" s="87" t="s">
        <v>14</v>
      </c>
      <c r="J17" s="87" t="s">
        <v>13</v>
      </c>
      <c r="K17" s="87" t="s">
        <v>14</v>
      </c>
      <c r="L17" s="87" t="s">
        <v>15</v>
      </c>
    </row>
    <row r="18" spans="1:12" s="5" customFormat="1" ht="13.5" customHeight="1">
      <c r="A18" s="39"/>
      <c r="B18" s="6"/>
      <c r="C18" s="61"/>
      <c r="D18" s="88"/>
      <c r="E18" s="88"/>
      <c r="F18" s="88"/>
      <c r="G18" s="88"/>
      <c r="H18" s="88"/>
      <c r="I18" s="88"/>
      <c r="J18" s="88"/>
      <c r="K18" s="88"/>
      <c r="L18" s="88"/>
    </row>
    <row r="19" spans="3:12" ht="13.5" customHeight="1">
      <c r="C19" s="20" t="s">
        <v>16</v>
      </c>
      <c r="D19" s="72"/>
      <c r="E19" s="72"/>
      <c r="F19" s="72"/>
      <c r="G19" s="89"/>
      <c r="H19" s="72"/>
      <c r="I19" s="72"/>
      <c r="J19" s="72"/>
      <c r="K19" s="72"/>
      <c r="L19" s="72"/>
    </row>
    <row r="20" spans="1:12" ht="13.5" customHeight="1">
      <c r="A20" s="37" t="s">
        <v>17</v>
      </c>
      <c r="B20" s="44">
        <v>2059</v>
      </c>
      <c r="C20" s="14" t="s">
        <v>0</v>
      </c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3.5" customHeight="1">
      <c r="A21" s="41"/>
      <c r="B21" s="35">
        <v>80</v>
      </c>
      <c r="C21" s="9" t="s">
        <v>18</v>
      </c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ht="13.5" customHeight="1">
      <c r="A22" s="36"/>
      <c r="B22" s="34">
        <v>80.053</v>
      </c>
      <c r="C22" s="8" t="s">
        <v>19</v>
      </c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13.5" customHeight="1">
      <c r="A23" s="36"/>
      <c r="B23" s="63">
        <v>60</v>
      </c>
      <c r="C23" s="9" t="s">
        <v>244</v>
      </c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25.5">
      <c r="A24" s="36"/>
      <c r="B24" s="47">
        <v>83</v>
      </c>
      <c r="C24" s="9" t="s">
        <v>193</v>
      </c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3.5" customHeight="1">
      <c r="A25" s="36"/>
      <c r="B25" s="47" t="s">
        <v>133</v>
      </c>
      <c r="C25" s="9" t="s">
        <v>132</v>
      </c>
      <c r="D25" s="113">
        <v>0</v>
      </c>
      <c r="E25" s="100">
        <v>1187</v>
      </c>
      <c r="F25" s="113">
        <v>0</v>
      </c>
      <c r="G25" s="100">
        <v>491</v>
      </c>
      <c r="H25" s="113">
        <v>0</v>
      </c>
      <c r="I25" s="100">
        <v>491</v>
      </c>
      <c r="J25" s="113">
        <v>0</v>
      </c>
      <c r="K25" s="100">
        <v>1537</v>
      </c>
      <c r="L25" s="100">
        <f>SUM(J25:K25)</f>
        <v>1537</v>
      </c>
    </row>
    <row r="26" spans="1:12" ht="13.5" customHeight="1">
      <c r="A26" s="36"/>
      <c r="B26" s="11"/>
      <c r="C26" s="8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25.5">
      <c r="A27" s="36"/>
      <c r="B27" s="47">
        <v>84</v>
      </c>
      <c r="C27" s="9" t="s">
        <v>194</v>
      </c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ht="13.5" customHeight="1">
      <c r="A28" s="36"/>
      <c r="B28" s="47" t="s">
        <v>134</v>
      </c>
      <c r="C28" s="9" t="s">
        <v>132</v>
      </c>
      <c r="D28" s="113">
        <v>0</v>
      </c>
      <c r="E28" s="100">
        <v>995</v>
      </c>
      <c r="F28" s="113">
        <v>0</v>
      </c>
      <c r="G28" s="100">
        <v>376</v>
      </c>
      <c r="H28" s="113">
        <v>0</v>
      </c>
      <c r="I28" s="100">
        <v>376</v>
      </c>
      <c r="J28" s="113">
        <v>0</v>
      </c>
      <c r="K28" s="100">
        <v>595</v>
      </c>
      <c r="L28" s="100">
        <f>SUM(J28:K28)</f>
        <v>595</v>
      </c>
    </row>
    <row r="29" spans="1:12" ht="13.5" customHeight="1">
      <c r="A29" s="36"/>
      <c r="B29" s="11"/>
      <c r="C29" s="8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ht="25.5">
      <c r="A30" s="36"/>
      <c r="B30" s="10">
        <v>85</v>
      </c>
      <c r="C30" s="9" t="s">
        <v>196</v>
      </c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2.75" customHeight="1">
      <c r="A31" s="43"/>
      <c r="B31" s="65" t="s">
        <v>135</v>
      </c>
      <c r="C31" s="66" t="s">
        <v>132</v>
      </c>
      <c r="D31" s="114">
        <v>0</v>
      </c>
      <c r="E31" s="120">
        <v>99</v>
      </c>
      <c r="F31" s="114">
        <v>0</v>
      </c>
      <c r="G31" s="120">
        <v>72</v>
      </c>
      <c r="H31" s="114">
        <v>0</v>
      </c>
      <c r="I31" s="120">
        <v>72</v>
      </c>
      <c r="J31" s="114">
        <v>0</v>
      </c>
      <c r="K31" s="120">
        <v>94</v>
      </c>
      <c r="L31" s="120">
        <f>SUM(J31:K31)</f>
        <v>94</v>
      </c>
    </row>
    <row r="32" spans="1:12" ht="12.75" customHeight="1">
      <c r="A32" s="36"/>
      <c r="B32" s="47"/>
      <c r="C32" s="9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25.5">
      <c r="A33" s="36"/>
      <c r="B33" s="10">
        <v>86</v>
      </c>
      <c r="C33" s="9" t="s">
        <v>195</v>
      </c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3.5" customHeight="1">
      <c r="A34" s="36"/>
      <c r="B34" s="47" t="s">
        <v>136</v>
      </c>
      <c r="C34" s="9" t="s">
        <v>132</v>
      </c>
      <c r="D34" s="115">
        <v>0</v>
      </c>
      <c r="E34" s="101">
        <v>90</v>
      </c>
      <c r="F34" s="115">
        <v>0</v>
      </c>
      <c r="G34" s="101">
        <v>72</v>
      </c>
      <c r="H34" s="115">
        <v>0</v>
      </c>
      <c r="I34" s="101">
        <v>72</v>
      </c>
      <c r="J34" s="115">
        <v>0</v>
      </c>
      <c r="K34" s="101">
        <v>94</v>
      </c>
      <c r="L34" s="101">
        <f>SUM(J34:K34)</f>
        <v>94</v>
      </c>
    </row>
    <row r="35" spans="1:12" ht="13.5" customHeight="1">
      <c r="A35" s="36"/>
      <c r="B35" s="47"/>
      <c r="C35" s="9"/>
      <c r="D35" s="101"/>
      <c r="E35" s="101"/>
      <c r="F35" s="101"/>
      <c r="G35" s="101"/>
      <c r="H35" s="94"/>
      <c r="I35" s="101"/>
      <c r="J35" s="101"/>
      <c r="K35" s="101"/>
      <c r="L35" s="101"/>
    </row>
    <row r="36" spans="1:12" ht="25.5">
      <c r="A36" s="36"/>
      <c r="B36" s="10">
        <v>87</v>
      </c>
      <c r="C36" s="9" t="s">
        <v>197</v>
      </c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13.5" customHeight="1">
      <c r="A37" s="36"/>
      <c r="B37" s="47" t="s">
        <v>137</v>
      </c>
      <c r="C37" s="9" t="s">
        <v>132</v>
      </c>
      <c r="D37" s="113">
        <v>0</v>
      </c>
      <c r="E37" s="100">
        <v>99</v>
      </c>
      <c r="F37" s="113">
        <v>0</v>
      </c>
      <c r="G37" s="100">
        <v>86</v>
      </c>
      <c r="H37" s="113">
        <v>0</v>
      </c>
      <c r="I37" s="100">
        <v>86</v>
      </c>
      <c r="J37" s="113">
        <v>0</v>
      </c>
      <c r="K37" s="100">
        <v>97</v>
      </c>
      <c r="L37" s="100">
        <f>SUM(J37:K37)</f>
        <v>97</v>
      </c>
    </row>
    <row r="38" spans="1:12" ht="13.5" customHeight="1">
      <c r="A38" s="36"/>
      <c r="B38" s="47"/>
      <c r="C38" s="9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ht="25.5">
      <c r="A39" s="36"/>
      <c r="B39" s="10">
        <v>88</v>
      </c>
      <c r="C39" s="9" t="s">
        <v>198</v>
      </c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ht="13.5" customHeight="1">
      <c r="A40" s="36"/>
      <c r="B40" s="47" t="s">
        <v>138</v>
      </c>
      <c r="C40" s="9" t="s">
        <v>132</v>
      </c>
      <c r="D40" s="113">
        <v>0</v>
      </c>
      <c r="E40" s="100">
        <v>48</v>
      </c>
      <c r="F40" s="113">
        <v>0</v>
      </c>
      <c r="G40" s="100">
        <v>43</v>
      </c>
      <c r="H40" s="113">
        <v>0</v>
      </c>
      <c r="I40" s="100">
        <v>43</v>
      </c>
      <c r="J40" s="113">
        <v>0</v>
      </c>
      <c r="K40" s="100">
        <v>54</v>
      </c>
      <c r="L40" s="100">
        <f>SUM(J40:K40)</f>
        <v>54</v>
      </c>
    </row>
    <row r="41" spans="1:12" ht="13.5" customHeight="1">
      <c r="A41" s="36"/>
      <c r="B41" s="47"/>
      <c r="C41" s="9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ht="25.5">
      <c r="A42" s="36"/>
      <c r="B42" s="10">
        <v>89</v>
      </c>
      <c r="C42" s="9" t="s">
        <v>199</v>
      </c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ht="13.5" customHeight="1">
      <c r="A43" s="36"/>
      <c r="B43" s="47" t="s">
        <v>139</v>
      </c>
      <c r="C43" s="9" t="s">
        <v>132</v>
      </c>
      <c r="D43" s="113">
        <v>0</v>
      </c>
      <c r="E43" s="100">
        <v>65</v>
      </c>
      <c r="F43" s="113">
        <v>0</v>
      </c>
      <c r="G43" s="100">
        <v>72</v>
      </c>
      <c r="H43" s="113">
        <v>0</v>
      </c>
      <c r="I43" s="100">
        <v>72</v>
      </c>
      <c r="J43" s="113">
        <v>0</v>
      </c>
      <c r="K43" s="113">
        <v>0</v>
      </c>
      <c r="L43" s="113">
        <f>SUM(J43:K43)</f>
        <v>0</v>
      </c>
    </row>
    <row r="44" spans="1:12" ht="13.5" customHeight="1">
      <c r="A44" s="36"/>
      <c r="B44" s="47"/>
      <c r="C44" s="9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" ht="25.5">
      <c r="A45" s="36"/>
      <c r="B45" s="10">
        <v>90</v>
      </c>
      <c r="C45" s="9" t="s">
        <v>200</v>
      </c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2" ht="13.5" customHeight="1">
      <c r="A46" s="36"/>
      <c r="B46" s="47" t="s">
        <v>140</v>
      </c>
      <c r="C46" s="9" t="s">
        <v>132</v>
      </c>
      <c r="D46" s="113">
        <v>0</v>
      </c>
      <c r="E46" s="100">
        <v>62</v>
      </c>
      <c r="F46" s="113">
        <v>0</v>
      </c>
      <c r="G46" s="100">
        <v>60</v>
      </c>
      <c r="H46" s="113">
        <v>0</v>
      </c>
      <c r="I46" s="100">
        <v>60</v>
      </c>
      <c r="J46" s="113">
        <v>0</v>
      </c>
      <c r="K46" s="113">
        <v>0</v>
      </c>
      <c r="L46" s="113">
        <f>SUM(J46:K46)</f>
        <v>0</v>
      </c>
    </row>
    <row r="47" spans="1:12" ht="13.5" customHeight="1">
      <c r="A47" s="36" t="s">
        <v>15</v>
      </c>
      <c r="B47" s="63">
        <v>60</v>
      </c>
      <c r="C47" s="9" t="s">
        <v>244</v>
      </c>
      <c r="D47" s="116">
        <f aca="true" t="shared" si="0" ref="D47:L47">SUM(D25:D46)</f>
        <v>0</v>
      </c>
      <c r="E47" s="121">
        <f t="shared" si="0"/>
        <v>2645</v>
      </c>
      <c r="F47" s="116">
        <f t="shared" si="0"/>
        <v>0</v>
      </c>
      <c r="G47" s="121">
        <f t="shared" si="0"/>
        <v>1272</v>
      </c>
      <c r="H47" s="116">
        <f t="shared" si="0"/>
        <v>0</v>
      </c>
      <c r="I47" s="121">
        <f t="shared" si="0"/>
        <v>1272</v>
      </c>
      <c r="J47" s="116">
        <f t="shared" si="0"/>
        <v>0</v>
      </c>
      <c r="K47" s="121">
        <f t="shared" si="0"/>
        <v>2471</v>
      </c>
      <c r="L47" s="121">
        <f t="shared" si="0"/>
        <v>2471</v>
      </c>
    </row>
    <row r="48" spans="1:12" ht="13.5" customHeight="1">
      <c r="A48" s="36"/>
      <c r="B48" s="10"/>
      <c r="C48" s="8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 customHeight="1">
      <c r="A49" s="36"/>
      <c r="B49" s="47">
        <v>61</v>
      </c>
      <c r="C49" s="9" t="s">
        <v>141</v>
      </c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25.5">
      <c r="A50" s="36"/>
      <c r="B50" s="47">
        <v>83</v>
      </c>
      <c r="C50" s="9" t="s">
        <v>193</v>
      </c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 customHeight="1">
      <c r="A51" s="36"/>
      <c r="B51" s="47" t="s">
        <v>143</v>
      </c>
      <c r="C51" s="9" t="s">
        <v>142</v>
      </c>
      <c r="D51" s="113">
        <v>0</v>
      </c>
      <c r="E51" s="100">
        <v>516</v>
      </c>
      <c r="F51" s="113">
        <v>0</v>
      </c>
      <c r="G51" s="100">
        <v>455</v>
      </c>
      <c r="H51" s="113">
        <v>0</v>
      </c>
      <c r="I51" s="100">
        <v>455</v>
      </c>
      <c r="J51" s="113">
        <v>0</v>
      </c>
      <c r="K51" s="100">
        <v>520</v>
      </c>
      <c r="L51" s="100">
        <f>SUM(J51:K51)</f>
        <v>520</v>
      </c>
    </row>
    <row r="52" spans="1:12" ht="13.5" customHeight="1">
      <c r="A52" s="36"/>
      <c r="B52" s="11"/>
      <c r="C52" s="8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25.5">
      <c r="A53" s="36"/>
      <c r="B53" s="47">
        <v>84</v>
      </c>
      <c r="C53" s="9" t="s">
        <v>194</v>
      </c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 customHeight="1">
      <c r="A54" s="36"/>
      <c r="B54" s="47" t="s">
        <v>144</v>
      </c>
      <c r="C54" s="9" t="s">
        <v>142</v>
      </c>
      <c r="D54" s="113">
        <v>0</v>
      </c>
      <c r="E54" s="100">
        <v>1511</v>
      </c>
      <c r="F54" s="113">
        <v>0</v>
      </c>
      <c r="G54" s="100">
        <v>1350</v>
      </c>
      <c r="H54" s="113">
        <v>0</v>
      </c>
      <c r="I54" s="100">
        <v>1350</v>
      </c>
      <c r="J54" s="113">
        <v>0</v>
      </c>
      <c r="K54" s="100">
        <v>1550</v>
      </c>
      <c r="L54" s="100">
        <f>SUM(J54:K54)</f>
        <v>1550</v>
      </c>
    </row>
    <row r="55" spans="1:12" ht="13.5" customHeight="1">
      <c r="A55" s="36"/>
      <c r="B55" s="11"/>
      <c r="C55" s="8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25.5">
      <c r="A56" s="36"/>
      <c r="B56" s="10">
        <v>85</v>
      </c>
      <c r="C56" s="9" t="s">
        <v>196</v>
      </c>
      <c r="D56" s="101"/>
      <c r="E56" s="101"/>
      <c r="F56" s="101"/>
      <c r="G56" s="101"/>
      <c r="H56" s="101"/>
      <c r="I56" s="101"/>
      <c r="J56" s="101"/>
      <c r="K56" s="101"/>
      <c r="L56" s="101"/>
    </row>
    <row r="57" spans="1:12" ht="13.5" customHeight="1">
      <c r="A57" s="43"/>
      <c r="B57" s="65" t="s">
        <v>145</v>
      </c>
      <c r="C57" s="66" t="s">
        <v>142</v>
      </c>
      <c r="D57" s="114">
        <v>0</v>
      </c>
      <c r="E57" s="120">
        <v>40</v>
      </c>
      <c r="F57" s="114">
        <v>0</v>
      </c>
      <c r="G57" s="120">
        <v>36</v>
      </c>
      <c r="H57" s="114">
        <v>0</v>
      </c>
      <c r="I57" s="120">
        <v>36</v>
      </c>
      <c r="J57" s="114">
        <v>0</v>
      </c>
      <c r="K57" s="120">
        <v>45</v>
      </c>
      <c r="L57" s="120">
        <f>SUM(J57:K57)</f>
        <v>45</v>
      </c>
    </row>
    <row r="58" spans="1:12" ht="0.75" customHeight="1">
      <c r="A58" s="36"/>
      <c r="B58" s="47"/>
      <c r="C58" s="9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25.5">
      <c r="A59" s="36"/>
      <c r="B59" s="10">
        <v>86</v>
      </c>
      <c r="C59" s="9" t="s">
        <v>195</v>
      </c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ht="25.5">
      <c r="A60" s="36"/>
      <c r="B60" s="47" t="s">
        <v>146</v>
      </c>
      <c r="C60" s="9" t="s">
        <v>142</v>
      </c>
      <c r="D60" s="115">
        <v>0</v>
      </c>
      <c r="E60" s="101">
        <v>9</v>
      </c>
      <c r="F60" s="115">
        <v>0</v>
      </c>
      <c r="G60" s="101">
        <v>9</v>
      </c>
      <c r="H60" s="115">
        <v>0</v>
      </c>
      <c r="I60" s="101">
        <v>9</v>
      </c>
      <c r="J60" s="115">
        <v>0</v>
      </c>
      <c r="K60" s="100">
        <v>12</v>
      </c>
      <c r="L60" s="101">
        <f>SUM(J60:K60)</f>
        <v>12</v>
      </c>
    </row>
    <row r="61" spans="1:12" ht="10.5" customHeight="1">
      <c r="A61" s="36"/>
      <c r="B61" s="47"/>
      <c r="C61" s="9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25.5">
      <c r="A62" s="36"/>
      <c r="B62" s="10">
        <v>87</v>
      </c>
      <c r="C62" s="9" t="s">
        <v>197</v>
      </c>
      <c r="D62" s="101"/>
      <c r="E62" s="101"/>
      <c r="F62" s="101"/>
      <c r="G62" s="101"/>
      <c r="H62" s="101"/>
      <c r="I62" s="101"/>
      <c r="J62" s="101"/>
      <c r="K62" s="101"/>
      <c r="L62" s="101"/>
    </row>
    <row r="63" spans="1:12" ht="25.5">
      <c r="A63" s="36"/>
      <c r="B63" s="47" t="s">
        <v>147</v>
      </c>
      <c r="C63" s="9" t="s">
        <v>142</v>
      </c>
      <c r="D63" s="115">
        <v>0</v>
      </c>
      <c r="E63" s="101">
        <v>50</v>
      </c>
      <c r="F63" s="115">
        <v>0</v>
      </c>
      <c r="G63" s="101">
        <v>45</v>
      </c>
      <c r="H63" s="115">
        <v>0</v>
      </c>
      <c r="I63" s="101">
        <v>45</v>
      </c>
      <c r="J63" s="115">
        <v>0</v>
      </c>
      <c r="K63" s="100">
        <v>55</v>
      </c>
      <c r="L63" s="101">
        <f>SUM(J63:K63)</f>
        <v>55</v>
      </c>
    </row>
    <row r="64" spans="1:12" ht="10.5" customHeight="1">
      <c r="A64" s="36"/>
      <c r="B64" s="47"/>
      <c r="C64" s="9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25.5">
      <c r="A65" s="36"/>
      <c r="B65" s="10">
        <v>88</v>
      </c>
      <c r="C65" s="9" t="s">
        <v>198</v>
      </c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12" ht="25.5">
      <c r="A66" s="36"/>
      <c r="B66" s="47" t="s">
        <v>148</v>
      </c>
      <c r="C66" s="9" t="s">
        <v>142</v>
      </c>
      <c r="D66" s="113">
        <v>0</v>
      </c>
      <c r="E66" s="100">
        <v>50</v>
      </c>
      <c r="F66" s="113">
        <v>0</v>
      </c>
      <c r="G66" s="100">
        <v>45</v>
      </c>
      <c r="H66" s="113">
        <v>0</v>
      </c>
      <c r="I66" s="100">
        <v>45</v>
      </c>
      <c r="J66" s="113">
        <v>0</v>
      </c>
      <c r="K66" s="100">
        <v>55</v>
      </c>
      <c r="L66" s="100">
        <f>SUM(J66:K66)</f>
        <v>55</v>
      </c>
    </row>
    <row r="67" spans="1:12" ht="10.5" customHeight="1">
      <c r="A67" s="36"/>
      <c r="B67" s="47"/>
      <c r="C67" s="9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25.5">
      <c r="A68" s="36"/>
      <c r="B68" s="10">
        <v>89</v>
      </c>
      <c r="C68" s="9" t="s">
        <v>199</v>
      </c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ht="25.5">
      <c r="A69" s="36"/>
      <c r="B69" s="47" t="s">
        <v>149</v>
      </c>
      <c r="C69" s="9" t="s">
        <v>142</v>
      </c>
      <c r="D69" s="113">
        <v>0</v>
      </c>
      <c r="E69" s="100">
        <v>85</v>
      </c>
      <c r="F69" s="113">
        <v>0</v>
      </c>
      <c r="G69" s="100">
        <v>77</v>
      </c>
      <c r="H69" s="113">
        <v>0</v>
      </c>
      <c r="I69" s="100">
        <v>77</v>
      </c>
      <c r="J69" s="113">
        <v>0</v>
      </c>
      <c r="K69" s="100">
        <v>90</v>
      </c>
      <c r="L69" s="100">
        <f>SUM(J69:K69)</f>
        <v>90</v>
      </c>
    </row>
    <row r="70" spans="1:12" ht="10.5" customHeight="1">
      <c r="A70" s="36"/>
      <c r="B70" s="47"/>
      <c r="C70" s="9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 ht="25.5">
      <c r="A71" s="36"/>
      <c r="B71" s="10">
        <v>90</v>
      </c>
      <c r="C71" s="9" t="s">
        <v>200</v>
      </c>
      <c r="D71" s="100"/>
      <c r="E71" s="100"/>
      <c r="F71" s="100"/>
      <c r="G71" s="100"/>
      <c r="H71" s="100"/>
      <c r="I71" s="100"/>
      <c r="J71" s="100"/>
      <c r="K71" s="100"/>
      <c r="L71" s="100"/>
    </row>
    <row r="72" spans="1:12" ht="25.5">
      <c r="A72" s="36"/>
      <c r="B72" s="47" t="s">
        <v>150</v>
      </c>
      <c r="C72" s="9" t="s">
        <v>142</v>
      </c>
      <c r="D72" s="113">
        <v>0</v>
      </c>
      <c r="E72" s="100">
        <v>38</v>
      </c>
      <c r="F72" s="113">
        <v>0</v>
      </c>
      <c r="G72" s="100">
        <v>34</v>
      </c>
      <c r="H72" s="113">
        <v>0</v>
      </c>
      <c r="I72" s="100">
        <v>34</v>
      </c>
      <c r="J72" s="113">
        <v>0</v>
      </c>
      <c r="K72" s="100">
        <v>40</v>
      </c>
      <c r="L72" s="100">
        <f>SUM(J72:K72)</f>
        <v>40</v>
      </c>
    </row>
    <row r="73" spans="1:12" ht="12.75">
      <c r="A73" s="36" t="s">
        <v>15</v>
      </c>
      <c r="B73" s="47">
        <v>61</v>
      </c>
      <c r="C73" s="9" t="s">
        <v>141</v>
      </c>
      <c r="D73" s="116">
        <f aca="true" t="shared" si="1" ref="D73:L73">SUM(D51:D72)</f>
        <v>0</v>
      </c>
      <c r="E73" s="121">
        <f t="shared" si="1"/>
        <v>2299</v>
      </c>
      <c r="F73" s="116">
        <f t="shared" si="1"/>
        <v>0</v>
      </c>
      <c r="G73" s="121">
        <f t="shared" si="1"/>
        <v>2051</v>
      </c>
      <c r="H73" s="116">
        <f t="shared" si="1"/>
        <v>0</v>
      </c>
      <c r="I73" s="121">
        <f t="shared" si="1"/>
        <v>2051</v>
      </c>
      <c r="J73" s="116">
        <f t="shared" si="1"/>
        <v>0</v>
      </c>
      <c r="K73" s="121">
        <f t="shared" si="1"/>
        <v>2367</v>
      </c>
      <c r="L73" s="121">
        <f t="shared" si="1"/>
        <v>2367</v>
      </c>
    </row>
    <row r="74" spans="1:12" ht="12.75">
      <c r="A74" s="36" t="s">
        <v>15</v>
      </c>
      <c r="B74" s="34">
        <v>80.053</v>
      </c>
      <c r="C74" s="8" t="s">
        <v>19</v>
      </c>
      <c r="D74" s="97">
        <f aca="true" t="shared" si="2" ref="D74:L74">D73+D47</f>
        <v>0</v>
      </c>
      <c r="E74" s="91">
        <f t="shared" si="2"/>
        <v>4944</v>
      </c>
      <c r="F74" s="97">
        <f t="shared" si="2"/>
        <v>0</v>
      </c>
      <c r="G74" s="91">
        <f t="shared" si="2"/>
        <v>3323</v>
      </c>
      <c r="H74" s="97">
        <f t="shared" si="2"/>
        <v>0</v>
      </c>
      <c r="I74" s="91">
        <f t="shared" si="2"/>
        <v>3323</v>
      </c>
      <c r="J74" s="97">
        <f t="shared" si="2"/>
        <v>0</v>
      </c>
      <c r="K74" s="91">
        <f t="shared" si="2"/>
        <v>4838</v>
      </c>
      <c r="L74" s="91">
        <f t="shared" si="2"/>
        <v>4838</v>
      </c>
    </row>
    <row r="75" spans="1:12" ht="12.75">
      <c r="A75" s="36" t="s">
        <v>15</v>
      </c>
      <c r="B75" s="35">
        <v>80</v>
      </c>
      <c r="C75" s="9" t="s">
        <v>18</v>
      </c>
      <c r="D75" s="105">
        <f aca="true" t="shared" si="3" ref="D75:L76">D74</f>
        <v>0</v>
      </c>
      <c r="E75" s="122">
        <f t="shared" si="3"/>
        <v>4944</v>
      </c>
      <c r="F75" s="105">
        <f t="shared" si="3"/>
        <v>0</v>
      </c>
      <c r="G75" s="122">
        <f t="shared" si="3"/>
        <v>3323</v>
      </c>
      <c r="H75" s="105">
        <f t="shared" si="3"/>
        <v>0</v>
      </c>
      <c r="I75" s="122">
        <f t="shared" si="3"/>
        <v>3323</v>
      </c>
      <c r="J75" s="105">
        <f t="shared" si="3"/>
        <v>0</v>
      </c>
      <c r="K75" s="122">
        <f t="shared" si="3"/>
        <v>4838</v>
      </c>
      <c r="L75" s="122">
        <f t="shared" si="3"/>
        <v>4838</v>
      </c>
    </row>
    <row r="76" spans="1:12" ht="12.75">
      <c r="A76" s="36" t="s">
        <v>15</v>
      </c>
      <c r="B76" s="27">
        <v>2059</v>
      </c>
      <c r="C76" s="15" t="s">
        <v>0</v>
      </c>
      <c r="D76" s="116">
        <f t="shared" si="3"/>
        <v>0</v>
      </c>
      <c r="E76" s="121">
        <f t="shared" si="3"/>
        <v>4944</v>
      </c>
      <c r="F76" s="116">
        <f t="shared" si="3"/>
        <v>0</v>
      </c>
      <c r="G76" s="121">
        <f t="shared" si="3"/>
        <v>3323</v>
      </c>
      <c r="H76" s="116">
        <f t="shared" si="3"/>
        <v>0</v>
      </c>
      <c r="I76" s="121">
        <f t="shared" si="3"/>
        <v>3323</v>
      </c>
      <c r="J76" s="116">
        <f t="shared" si="3"/>
        <v>0</v>
      </c>
      <c r="K76" s="121">
        <f t="shared" si="3"/>
        <v>4838</v>
      </c>
      <c r="L76" s="121">
        <f t="shared" si="3"/>
        <v>4838</v>
      </c>
    </row>
    <row r="77" spans="1:12" ht="10.5" customHeight="1">
      <c r="A77" s="36"/>
      <c r="B77" s="23"/>
      <c r="C77" s="28"/>
      <c r="D77" s="99"/>
      <c r="E77" s="99"/>
      <c r="F77" s="99"/>
      <c r="G77" s="99"/>
      <c r="H77" s="99"/>
      <c r="I77" s="99"/>
      <c r="J77" s="99"/>
      <c r="K77" s="99"/>
      <c r="L77" s="99"/>
    </row>
    <row r="78" spans="1:12" ht="12.75">
      <c r="A78" s="36" t="s">
        <v>17</v>
      </c>
      <c r="B78" s="16">
        <v>2216</v>
      </c>
      <c r="C78" s="8" t="s">
        <v>1</v>
      </c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12.75">
      <c r="A79" s="36"/>
      <c r="B79" s="45">
        <v>5</v>
      </c>
      <c r="C79" s="9" t="s">
        <v>151</v>
      </c>
      <c r="D79" s="99"/>
      <c r="E79" s="99"/>
      <c r="F79" s="99"/>
      <c r="G79" s="99"/>
      <c r="H79" s="99"/>
      <c r="I79" s="99"/>
      <c r="J79" s="99"/>
      <c r="K79" s="99"/>
      <c r="L79" s="99"/>
    </row>
    <row r="80" spans="1:12" ht="12.75">
      <c r="A80" s="36"/>
      <c r="B80" s="34" t="s">
        <v>183</v>
      </c>
      <c r="C80" s="8" t="s">
        <v>19</v>
      </c>
      <c r="D80" s="99"/>
      <c r="E80" s="99"/>
      <c r="F80" s="99"/>
      <c r="G80" s="99"/>
      <c r="H80" s="99"/>
      <c r="I80" s="99"/>
      <c r="J80" s="99"/>
      <c r="K80" s="99"/>
      <c r="L80" s="99"/>
    </row>
    <row r="81" spans="1:12" ht="12.75">
      <c r="A81" s="36"/>
      <c r="B81" s="47">
        <v>60</v>
      </c>
      <c r="C81" s="9" t="s">
        <v>244</v>
      </c>
      <c r="D81" s="99"/>
      <c r="E81" s="99"/>
      <c r="F81" s="99"/>
      <c r="G81" s="99"/>
      <c r="H81" s="99"/>
      <c r="I81" s="99"/>
      <c r="J81" s="99"/>
      <c r="K81" s="99"/>
      <c r="L81" s="99"/>
    </row>
    <row r="82" spans="1:12" ht="25.5">
      <c r="A82" s="36"/>
      <c r="B82" s="35">
        <v>77</v>
      </c>
      <c r="C82" s="9" t="s">
        <v>201</v>
      </c>
      <c r="D82" s="99"/>
      <c r="E82" s="99"/>
      <c r="F82" s="99"/>
      <c r="G82" s="99"/>
      <c r="H82" s="99"/>
      <c r="I82" s="99"/>
      <c r="J82" s="99"/>
      <c r="K82" s="99"/>
      <c r="L82" s="99"/>
    </row>
    <row r="83" spans="1:12" ht="25.5">
      <c r="A83" s="36"/>
      <c r="B83" s="47" t="s">
        <v>156</v>
      </c>
      <c r="C83" s="9" t="s">
        <v>132</v>
      </c>
      <c r="D83" s="97">
        <v>0</v>
      </c>
      <c r="E83" s="99">
        <v>891</v>
      </c>
      <c r="F83" s="97">
        <v>0</v>
      </c>
      <c r="G83" s="99">
        <v>1379</v>
      </c>
      <c r="H83" s="97">
        <v>0</v>
      </c>
      <c r="I83" s="99">
        <v>1379</v>
      </c>
      <c r="J83" s="97">
        <v>0</v>
      </c>
      <c r="K83" s="99">
        <v>732</v>
      </c>
      <c r="L83" s="99">
        <f>SUM(J83:K83)</f>
        <v>732</v>
      </c>
    </row>
    <row r="84" spans="1:12" ht="10.5" customHeight="1">
      <c r="A84" s="36"/>
      <c r="B84" s="47"/>
      <c r="C84" s="9"/>
      <c r="D84" s="99"/>
      <c r="E84" s="99"/>
      <c r="F84" s="99"/>
      <c r="G84" s="99"/>
      <c r="H84" s="99"/>
      <c r="I84" s="99"/>
      <c r="J84" s="99"/>
      <c r="K84" s="99"/>
      <c r="L84" s="99"/>
    </row>
    <row r="85" spans="1:12" ht="25.5">
      <c r="A85" s="36"/>
      <c r="B85" s="35">
        <v>78</v>
      </c>
      <c r="C85" s="9" t="s">
        <v>152</v>
      </c>
      <c r="D85" s="99"/>
      <c r="E85" s="99"/>
      <c r="F85" s="99"/>
      <c r="G85" s="99"/>
      <c r="H85" s="99"/>
      <c r="I85" s="99"/>
      <c r="J85" s="99"/>
      <c r="K85" s="99"/>
      <c r="L85" s="99"/>
    </row>
    <row r="86" spans="1:12" ht="25.5">
      <c r="A86" s="43"/>
      <c r="B86" s="65" t="s">
        <v>157</v>
      </c>
      <c r="C86" s="66" t="s">
        <v>132</v>
      </c>
      <c r="D86" s="117">
        <v>0</v>
      </c>
      <c r="E86" s="123">
        <v>1530</v>
      </c>
      <c r="F86" s="117">
        <v>0</v>
      </c>
      <c r="G86" s="123">
        <v>558</v>
      </c>
      <c r="H86" s="117">
        <v>0</v>
      </c>
      <c r="I86" s="123">
        <v>558</v>
      </c>
      <c r="J86" s="117">
        <v>0</v>
      </c>
      <c r="K86" s="123">
        <v>725</v>
      </c>
      <c r="L86" s="123">
        <f>SUM(J86:K86)</f>
        <v>725</v>
      </c>
    </row>
    <row r="87" spans="1:12" ht="1.5" customHeight="1">
      <c r="A87" s="36"/>
      <c r="B87" s="16"/>
      <c r="C87" s="9"/>
      <c r="D87" s="99"/>
      <c r="E87" s="99"/>
      <c r="F87" s="99"/>
      <c r="G87" s="99"/>
      <c r="H87" s="99"/>
      <c r="I87" s="99"/>
      <c r="J87" s="99"/>
      <c r="K87" s="99"/>
      <c r="L87" s="99"/>
    </row>
    <row r="88" spans="1:12" ht="25.5">
      <c r="A88" s="36"/>
      <c r="B88" s="35">
        <v>79</v>
      </c>
      <c r="C88" s="9" t="s">
        <v>202</v>
      </c>
      <c r="D88" s="99"/>
      <c r="E88" s="99"/>
      <c r="F88" s="99"/>
      <c r="G88" s="99"/>
      <c r="H88" s="99"/>
      <c r="I88" s="99"/>
      <c r="J88" s="99"/>
      <c r="K88" s="99"/>
      <c r="L88" s="99"/>
    </row>
    <row r="89" spans="1:12" ht="13.5" customHeight="1">
      <c r="A89" s="36"/>
      <c r="B89" s="47" t="s">
        <v>158</v>
      </c>
      <c r="C89" s="9" t="s">
        <v>132</v>
      </c>
      <c r="D89" s="97">
        <v>0</v>
      </c>
      <c r="E89" s="99">
        <v>98</v>
      </c>
      <c r="F89" s="97">
        <v>0</v>
      </c>
      <c r="G89" s="99">
        <v>72</v>
      </c>
      <c r="H89" s="97">
        <v>0</v>
      </c>
      <c r="I89" s="99">
        <v>72</v>
      </c>
      <c r="J89" s="97">
        <v>0</v>
      </c>
      <c r="K89" s="99">
        <v>94</v>
      </c>
      <c r="L89" s="99">
        <f>SUM(J89:K89)</f>
        <v>94</v>
      </c>
    </row>
    <row r="90" spans="1:12" ht="13.5" customHeight="1">
      <c r="A90" s="36"/>
      <c r="B90" s="47"/>
      <c r="C90" s="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25.5">
      <c r="A91" s="36"/>
      <c r="B91" s="35">
        <v>80</v>
      </c>
      <c r="C91" s="9" t="s">
        <v>153</v>
      </c>
      <c r="D91" s="99"/>
      <c r="E91" s="99"/>
      <c r="F91" s="99"/>
      <c r="G91" s="99"/>
      <c r="H91" s="99"/>
      <c r="I91" s="99"/>
      <c r="J91" s="99"/>
      <c r="K91" s="99"/>
      <c r="L91" s="99"/>
    </row>
    <row r="92" spans="1:12" ht="13.5" customHeight="1">
      <c r="A92" s="36"/>
      <c r="B92" s="47" t="s">
        <v>159</v>
      </c>
      <c r="C92" s="9" t="s">
        <v>132</v>
      </c>
      <c r="D92" s="97">
        <v>0</v>
      </c>
      <c r="E92" s="99">
        <v>58</v>
      </c>
      <c r="F92" s="97">
        <v>0</v>
      </c>
      <c r="G92" s="99">
        <v>36</v>
      </c>
      <c r="H92" s="97">
        <v>0</v>
      </c>
      <c r="I92" s="99">
        <v>36</v>
      </c>
      <c r="J92" s="97">
        <v>0</v>
      </c>
      <c r="K92" s="99">
        <v>47</v>
      </c>
      <c r="L92" s="99">
        <f>SUM(J92:K92)</f>
        <v>47</v>
      </c>
    </row>
    <row r="93" spans="1:12" ht="13.5" customHeight="1">
      <c r="A93" s="36"/>
      <c r="B93" s="47"/>
      <c r="C93" s="9"/>
      <c r="D93" s="91"/>
      <c r="E93" s="99"/>
      <c r="F93" s="91"/>
      <c r="G93" s="99"/>
      <c r="H93" s="91"/>
      <c r="I93" s="99"/>
      <c r="J93" s="91"/>
      <c r="K93" s="99"/>
      <c r="L93" s="99"/>
    </row>
    <row r="94" spans="1:12" ht="25.5">
      <c r="A94" s="36"/>
      <c r="B94" s="35">
        <v>81</v>
      </c>
      <c r="C94" s="9" t="s">
        <v>203</v>
      </c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13.5" customHeight="1">
      <c r="A95" s="36"/>
      <c r="B95" s="47" t="s">
        <v>160</v>
      </c>
      <c r="C95" s="9" t="s">
        <v>132</v>
      </c>
      <c r="D95" s="97">
        <v>0</v>
      </c>
      <c r="E95" s="99">
        <v>77</v>
      </c>
      <c r="F95" s="97">
        <v>0</v>
      </c>
      <c r="G95" s="99">
        <v>80</v>
      </c>
      <c r="H95" s="97">
        <v>0</v>
      </c>
      <c r="I95" s="99">
        <v>80</v>
      </c>
      <c r="J95" s="97">
        <v>0</v>
      </c>
      <c r="K95" s="99">
        <v>97</v>
      </c>
      <c r="L95" s="99">
        <f>SUM(J95:K95)</f>
        <v>97</v>
      </c>
    </row>
    <row r="96" spans="1:12" ht="13.5" customHeight="1">
      <c r="A96" s="36"/>
      <c r="B96" s="47"/>
      <c r="C96" s="9"/>
      <c r="D96" s="99"/>
      <c r="E96" s="100"/>
      <c r="F96" s="99"/>
      <c r="G96" s="99"/>
      <c r="H96" s="99"/>
      <c r="I96" s="99"/>
      <c r="J96" s="99"/>
      <c r="K96" s="99"/>
      <c r="L96" s="99"/>
    </row>
    <row r="97" spans="1:12" ht="25.5">
      <c r="A97" s="36"/>
      <c r="B97" s="35">
        <v>82</v>
      </c>
      <c r="C97" s="9" t="s">
        <v>154</v>
      </c>
      <c r="D97" s="99"/>
      <c r="E97" s="99"/>
      <c r="F97" s="99"/>
      <c r="G97" s="99"/>
      <c r="H97" s="99"/>
      <c r="I97" s="99"/>
      <c r="J97" s="99"/>
      <c r="K97" s="99"/>
      <c r="L97" s="99"/>
    </row>
    <row r="98" spans="1:12" ht="13.5" customHeight="1">
      <c r="A98" s="36"/>
      <c r="B98" s="47" t="s">
        <v>161</v>
      </c>
      <c r="C98" s="9" t="s">
        <v>132</v>
      </c>
      <c r="D98" s="97">
        <v>0</v>
      </c>
      <c r="E98" s="99">
        <v>58</v>
      </c>
      <c r="F98" s="97">
        <v>0</v>
      </c>
      <c r="G98" s="99">
        <v>74</v>
      </c>
      <c r="H98" s="97">
        <v>0</v>
      </c>
      <c r="I98" s="99">
        <v>74</v>
      </c>
      <c r="J98" s="97">
        <v>0</v>
      </c>
      <c r="K98" s="99">
        <v>97</v>
      </c>
      <c r="L98" s="99">
        <f>SUM(J98:K98)</f>
        <v>97</v>
      </c>
    </row>
    <row r="99" spans="1:12" ht="13.5" customHeight="1">
      <c r="A99" s="36"/>
      <c r="B99" s="16"/>
      <c r="C99" s="9"/>
      <c r="D99" s="99"/>
      <c r="E99" s="99"/>
      <c r="F99" s="99"/>
      <c r="G99" s="99"/>
      <c r="H99" s="99"/>
      <c r="I99" s="99"/>
      <c r="J99" s="99"/>
      <c r="K99" s="99"/>
      <c r="L99" s="99"/>
    </row>
    <row r="100" spans="1:12" ht="25.5">
      <c r="A100" s="36"/>
      <c r="B100" s="35">
        <v>83</v>
      </c>
      <c r="C100" s="9" t="s">
        <v>204</v>
      </c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ht="13.5" customHeight="1">
      <c r="A101" s="36"/>
      <c r="B101" s="47" t="s">
        <v>133</v>
      </c>
      <c r="C101" s="9" t="s">
        <v>132</v>
      </c>
      <c r="D101" s="97">
        <v>0</v>
      </c>
      <c r="E101" s="99">
        <v>64</v>
      </c>
      <c r="F101" s="97">
        <v>0</v>
      </c>
      <c r="G101" s="99">
        <v>60</v>
      </c>
      <c r="H101" s="97">
        <v>0</v>
      </c>
      <c r="I101" s="99">
        <v>60</v>
      </c>
      <c r="J101" s="97">
        <v>0</v>
      </c>
      <c r="K101" s="97">
        <v>0</v>
      </c>
      <c r="L101" s="97">
        <f>SUM(J101:K101)</f>
        <v>0</v>
      </c>
    </row>
    <row r="102" spans="1:12" ht="13.5" customHeight="1">
      <c r="A102" s="36"/>
      <c r="B102" s="47"/>
      <c r="C102" s="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ht="25.5">
      <c r="A103" s="36"/>
      <c r="B103" s="35">
        <v>84</v>
      </c>
      <c r="C103" s="9" t="s">
        <v>155</v>
      </c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ht="25.5">
      <c r="A104" s="36"/>
      <c r="B104" s="47" t="s">
        <v>134</v>
      </c>
      <c r="C104" s="9" t="s">
        <v>132</v>
      </c>
      <c r="D104" s="97">
        <v>0</v>
      </c>
      <c r="E104" s="99">
        <v>62</v>
      </c>
      <c r="F104" s="97">
        <v>0</v>
      </c>
      <c r="G104" s="99">
        <v>60</v>
      </c>
      <c r="H104" s="97">
        <v>0</v>
      </c>
      <c r="I104" s="99">
        <v>60</v>
      </c>
      <c r="J104" s="97">
        <v>0</v>
      </c>
      <c r="K104" s="97">
        <v>0</v>
      </c>
      <c r="L104" s="97">
        <f>SUM(J104:K104)</f>
        <v>0</v>
      </c>
    </row>
    <row r="105" spans="1:12" ht="12.75">
      <c r="A105" s="36" t="s">
        <v>15</v>
      </c>
      <c r="B105" s="47">
        <v>60</v>
      </c>
      <c r="C105" s="9" t="s">
        <v>131</v>
      </c>
      <c r="D105" s="105">
        <f aca="true" t="shared" si="4" ref="D105:L105">SUM(D83:D104)</f>
        <v>0</v>
      </c>
      <c r="E105" s="98">
        <f t="shared" si="4"/>
        <v>2838</v>
      </c>
      <c r="F105" s="105">
        <f t="shared" si="4"/>
        <v>0</v>
      </c>
      <c r="G105" s="98">
        <f t="shared" si="4"/>
        <v>2319</v>
      </c>
      <c r="H105" s="105">
        <f t="shared" si="4"/>
        <v>0</v>
      </c>
      <c r="I105" s="98">
        <f t="shared" si="4"/>
        <v>2319</v>
      </c>
      <c r="J105" s="105">
        <f t="shared" si="4"/>
        <v>0</v>
      </c>
      <c r="K105" s="98">
        <f t="shared" si="4"/>
        <v>1792</v>
      </c>
      <c r="L105" s="98">
        <f t="shared" si="4"/>
        <v>1792</v>
      </c>
    </row>
    <row r="106" spans="1:12" ht="13.5" customHeight="1">
      <c r="A106" s="36"/>
      <c r="B106" s="16"/>
      <c r="C106" s="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ht="13.5" customHeight="1">
      <c r="A107" s="36"/>
      <c r="B107" s="47">
        <v>61</v>
      </c>
      <c r="C107" s="9" t="s">
        <v>141</v>
      </c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ht="25.5">
      <c r="A108" s="36"/>
      <c r="B108" s="35">
        <v>77</v>
      </c>
      <c r="C108" s="9" t="s">
        <v>201</v>
      </c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ht="13.5" customHeight="1">
      <c r="A109" s="36"/>
      <c r="B109" s="47" t="s">
        <v>162</v>
      </c>
      <c r="C109" s="9" t="s">
        <v>142</v>
      </c>
      <c r="D109" s="97">
        <v>0</v>
      </c>
      <c r="E109" s="99">
        <v>613</v>
      </c>
      <c r="F109" s="97">
        <v>0</v>
      </c>
      <c r="G109" s="99">
        <v>568</v>
      </c>
      <c r="H109" s="97">
        <v>0</v>
      </c>
      <c r="I109" s="99">
        <v>568</v>
      </c>
      <c r="J109" s="97">
        <v>0</v>
      </c>
      <c r="K109" s="100">
        <v>655</v>
      </c>
      <c r="L109" s="99">
        <f>SUM(J109:K109)</f>
        <v>655</v>
      </c>
    </row>
    <row r="110" spans="1:12" ht="13.5" customHeight="1">
      <c r="A110" s="36"/>
      <c r="B110" s="47"/>
      <c r="C110" s="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ht="25.5">
      <c r="A111" s="36"/>
      <c r="B111" s="35">
        <v>78</v>
      </c>
      <c r="C111" s="9" t="s">
        <v>152</v>
      </c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ht="13.5" customHeight="1">
      <c r="A112" s="43"/>
      <c r="B112" s="65" t="s">
        <v>163</v>
      </c>
      <c r="C112" s="66" t="s">
        <v>142</v>
      </c>
      <c r="D112" s="117">
        <v>0</v>
      </c>
      <c r="E112" s="123">
        <v>1100</v>
      </c>
      <c r="F112" s="117">
        <v>0</v>
      </c>
      <c r="G112" s="123">
        <v>990</v>
      </c>
      <c r="H112" s="117">
        <v>0</v>
      </c>
      <c r="I112" s="123">
        <v>990</v>
      </c>
      <c r="J112" s="117">
        <v>0</v>
      </c>
      <c r="K112" s="120">
        <v>1140</v>
      </c>
      <c r="L112" s="123">
        <f>SUM(J112:K112)</f>
        <v>1140</v>
      </c>
    </row>
    <row r="113" spans="1:12" ht="3.75" customHeight="1">
      <c r="A113" s="36"/>
      <c r="B113" s="16"/>
      <c r="C113" s="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ht="25.5">
      <c r="A114" s="36"/>
      <c r="B114" s="35">
        <v>79</v>
      </c>
      <c r="C114" s="9" t="s">
        <v>202</v>
      </c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ht="13.5" customHeight="1">
      <c r="A115" s="36"/>
      <c r="B115" s="47" t="s">
        <v>164</v>
      </c>
      <c r="C115" s="9" t="s">
        <v>142</v>
      </c>
      <c r="D115" s="97">
        <v>0</v>
      </c>
      <c r="E115" s="99">
        <v>100</v>
      </c>
      <c r="F115" s="97">
        <v>0</v>
      </c>
      <c r="G115" s="99">
        <v>90</v>
      </c>
      <c r="H115" s="97">
        <v>0</v>
      </c>
      <c r="I115" s="99">
        <v>90</v>
      </c>
      <c r="J115" s="97">
        <v>0</v>
      </c>
      <c r="K115" s="100">
        <v>105</v>
      </c>
      <c r="L115" s="99">
        <f>SUM(J115:K115)</f>
        <v>105</v>
      </c>
    </row>
    <row r="116" spans="1:12" ht="10.5" customHeight="1">
      <c r="A116" s="36"/>
      <c r="B116" s="47"/>
      <c r="C116" s="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ht="25.5">
      <c r="A117" s="36"/>
      <c r="B117" s="35">
        <v>80</v>
      </c>
      <c r="C117" s="9" t="s">
        <v>153</v>
      </c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ht="13.5" customHeight="1">
      <c r="A118" s="36"/>
      <c r="B118" s="47" t="s">
        <v>165</v>
      </c>
      <c r="C118" s="9" t="s">
        <v>142</v>
      </c>
      <c r="D118" s="97">
        <v>0</v>
      </c>
      <c r="E118" s="99">
        <v>40</v>
      </c>
      <c r="F118" s="97">
        <v>0</v>
      </c>
      <c r="G118" s="99">
        <v>36</v>
      </c>
      <c r="H118" s="97">
        <v>0</v>
      </c>
      <c r="I118" s="99">
        <v>36</v>
      </c>
      <c r="J118" s="97">
        <v>0</v>
      </c>
      <c r="K118" s="100">
        <v>40</v>
      </c>
      <c r="L118" s="99">
        <f>SUM(J118:K118)</f>
        <v>40</v>
      </c>
    </row>
    <row r="119" spans="1:12" ht="10.5" customHeight="1">
      <c r="A119" s="36"/>
      <c r="B119" s="16"/>
      <c r="C119" s="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2" ht="25.5">
      <c r="A120" s="36"/>
      <c r="B120" s="35">
        <v>81</v>
      </c>
      <c r="C120" s="9" t="s">
        <v>203</v>
      </c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1:12" ht="13.5" customHeight="1">
      <c r="A121" s="36"/>
      <c r="B121" s="47" t="s">
        <v>166</v>
      </c>
      <c r="C121" s="9" t="s">
        <v>142</v>
      </c>
      <c r="D121" s="97">
        <v>0</v>
      </c>
      <c r="E121" s="99">
        <v>68</v>
      </c>
      <c r="F121" s="97">
        <v>0</v>
      </c>
      <c r="G121" s="99">
        <v>63</v>
      </c>
      <c r="H121" s="97">
        <v>0</v>
      </c>
      <c r="I121" s="99">
        <v>63</v>
      </c>
      <c r="J121" s="97">
        <v>0</v>
      </c>
      <c r="K121" s="100">
        <v>72</v>
      </c>
      <c r="L121" s="99">
        <f>SUM(J121:K121)</f>
        <v>72</v>
      </c>
    </row>
    <row r="122" spans="1:12" ht="10.5" customHeight="1">
      <c r="A122" s="36"/>
      <c r="B122" s="47"/>
      <c r="C122" s="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25.5">
      <c r="A123" s="36"/>
      <c r="B123" s="35">
        <v>82</v>
      </c>
      <c r="C123" s="9" t="s">
        <v>154</v>
      </c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1:12" ht="13.5" customHeight="1">
      <c r="A124" s="36"/>
      <c r="B124" s="47" t="s">
        <v>167</v>
      </c>
      <c r="C124" s="9" t="s">
        <v>142</v>
      </c>
      <c r="D124" s="97">
        <v>0</v>
      </c>
      <c r="E124" s="99">
        <v>40</v>
      </c>
      <c r="F124" s="97">
        <v>0</v>
      </c>
      <c r="G124" s="99">
        <v>36</v>
      </c>
      <c r="H124" s="97">
        <v>0</v>
      </c>
      <c r="I124" s="99">
        <v>36</v>
      </c>
      <c r="J124" s="97">
        <v>0</v>
      </c>
      <c r="K124" s="100">
        <v>40</v>
      </c>
      <c r="L124" s="99">
        <f>SUM(J124:K124)</f>
        <v>40</v>
      </c>
    </row>
    <row r="125" spans="1:12" ht="10.5" customHeight="1">
      <c r="A125" s="36"/>
      <c r="B125" s="16"/>
      <c r="C125" s="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1:12" ht="25.5">
      <c r="A126" s="36"/>
      <c r="B126" s="35">
        <v>83</v>
      </c>
      <c r="C126" s="9" t="s">
        <v>204</v>
      </c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1:12" ht="13.5" customHeight="1">
      <c r="A127" s="36"/>
      <c r="B127" s="47" t="s">
        <v>143</v>
      </c>
      <c r="C127" s="9" t="s">
        <v>142</v>
      </c>
      <c r="D127" s="97">
        <v>0</v>
      </c>
      <c r="E127" s="99">
        <v>136</v>
      </c>
      <c r="F127" s="97">
        <v>0</v>
      </c>
      <c r="G127" s="99">
        <v>122</v>
      </c>
      <c r="H127" s="97">
        <v>0</v>
      </c>
      <c r="I127" s="99">
        <v>122</v>
      </c>
      <c r="J127" s="97">
        <v>0</v>
      </c>
      <c r="K127" s="100">
        <v>140</v>
      </c>
      <c r="L127" s="99">
        <f>SUM(J127:K127)</f>
        <v>140</v>
      </c>
    </row>
    <row r="128" spans="1:12" ht="10.5" customHeight="1">
      <c r="A128" s="36"/>
      <c r="B128" s="47"/>
      <c r="C128" s="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1:12" ht="25.5">
      <c r="A129" s="36"/>
      <c r="B129" s="35">
        <v>84</v>
      </c>
      <c r="C129" s="9" t="s">
        <v>155</v>
      </c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1:12" ht="13.5" customHeight="1">
      <c r="A130" s="36"/>
      <c r="B130" s="47" t="s">
        <v>144</v>
      </c>
      <c r="C130" s="9" t="s">
        <v>142</v>
      </c>
      <c r="D130" s="97">
        <v>0</v>
      </c>
      <c r="E130" s="99">
        <v>38</v>
      </c>
      <c r="F130" s="97">
        <v>0</v>
      </c>
      <c r="G130" s="99">
        <v>34</v>
      </c>
      <c r="H130" s="97">
        <v>0</v>
      </c>
      <c r="I130" s="99">
        <v>34</v>
      </c>
      <c r="J130" s="97">
        <v>0</v>
      </c>
      <c r="K130" s="100">
        <v>40</v>
      </c>
      <c r="L130" s="99">
        <f>SUM(J130:K130)</f>
        <v>40</v>
      </c>
    </row>
    <row r="131" spans="1:12" ht="13.5" customHeight="1">
      <c r="A131" s="36" t="s">
        <v>15</v>
      </c>
      <c r="B131" s="47">
        <v>61</v>
      </c>
      <c r="C131" s="9" t="s">
        <v>141</v>
      </c>
      <c r="D131" s="105">
        <f aca="true" t="shared" si="5" ref="D131:L131">SUM(D109:D130)</f>
        <v>0</v>
      </c>
      <c r="E131" s="98">
        <f t="shared" si="5"/>
        <v>2135</v>
      </c>
      <c r="F131" s="105">
        <f t="shared" si="5"/>
        <v>0</v>
      </c>
      <c r="G131" s="98">
        <f t="shared" si="5"/>
        <v>1939</v>
      </c>
      <c r="H131" s="105">
        <f t="shared" si="5"/>
        <v>0</v>
      </c>
      <c r="I131" s="98">
        <f t="shared" si="5"/>
        <v>1939</v>
      </c>
      <c r="J131" s="105">
        <f t="shared" si="5"/>
        <v>0</v>
      </c>
      <c r="K131" s="98">
        <f t="shared" si="5"/>
        <v>2232</v>
      </c>
      <c r="L131" s="98">
        <f t="shared" si="5"/>
        <v>2232</v>
      </c>
    </row>
    <row r="132" spans="1:12" ht="13.5" customHeight="1">
      <c r="A132" s="36" t="s">
        <v>15</v>
      </c>
      <c r="B132" s="34" t="s">
        <v>183</v>
      </c>
      <c r="C132" s="8" t="s">
        <v>19</v>
      </c>
      <c r="D132" s="105">
        <f aca="true" t="shared" si="6" ref="D132:L132">D131+D105</f>
        <v>0</v>
      </c>
      <c r="E132" s="98">
        <f t="shared" si="6"/>
        <v>4973</v>
      </c>
      <c r="F132" s="105">
        <f t="shared" si="6"/>
        <v>0</v>
      </c>
      <c r="G132" s="98">
        <f t="shared" si="6"/>
        <v>4258</v>
      </c>
      <c r="H132" s="105">
        <f t="shared" si="6"/>
        <v>0</v>
      </c>
      <c r="I132" s="98">
        <f t="shared" si="6"/>
        <v>4258</v>
      </c>
      <c r="J132" s="105">
        <f t="shared" si="6"/>
        <v>0</v>
      </c>
      <c r="K132" s="98">
        <f t="shared" si="6"/>
        <v>4024</v>
      </c>
      <c r="L132" s="98">
        <f t="shared" si="6"/>
        <v>4024</v>
      </c>
    </row>
    <row r="133" spans="1:12" ht="13.5" customHeight="1">
      <c r="A133" s="36" t="s">
        <v>15</v>
      </c>
      <c r="B133" s="45">
        <v>5</v>
      </c>
      <c r="C133" s="9" t="s">
        <v>151</v>
      </c>
      <c r="D133" s="105">
        <f aca="true" t="shared" si="7" ref="D133:L134">D132</f>
        <v>0</v>
      </c>
      <c r="E133" s="98">
        <f t="shared" si="7"/>
        <v>4973</v>
      </c>
      <c r="F133" s="105">
        <f t="shared" si="7"/>
        <v>0</v>
      </c>
      <c r="G133" s="98">
        <f t="shared" si="7"/>
        <v>4258</v>
      </c>
      <c r="H133" s="105">
        <f t="shared" si="7"/>
        <v>0</v>
      </c>
      <c r="I133" s="98">
        <f t="shared" si="7"/>
        <v>4258</v>
      </c>
      <c r="J133" s="105">
        <f t="shared" si="7"/>
        <v>0</v>
      </c>
      <c r="K133" s="98">
        <f t="shared" si="7"/>
        <v>4024</v>
      </c>
      <c r="L133" s="98">
        <f t="shared" si="7"/>
        <v>4024</v>
      </c>
    </row>
    <row r="134" spans="1:12" ht="13.5" customHeight="1">
      <c r="A134" s="36" t="s">
        <v>15</v>
      </c>
      <c r="B134" s="16">
        <v>2216</v>
      </c>
      <c r="C134" s="8" t="s">
        <v>1</v>
      </c>
      <c r="D134" s="105">
        <f t="shared" si="7"/>
        <v>0</v>
      </c>
      <c r="E134" s="98">
        <f t="shared" si="7"/>
        <v>4973</v>
      </c>
      <c r="F134" s="105">
        <f t="shared" si="7"/>
        <v>0</v>
      </c>
      <c r="G134" s="98">
        <f t="shared" si="7"/>
        <v>4258</v>
      </c>
      <c r="H134" s="105">
        <f t="shared" si="7"/>
        <v>0</v>
      </c>
      <c r="I134" s="98">
        <f t="shared" si="7"/>
        <v>4258</v>
      </c>
      <c r="J134" s="105">
        <f t="shared" si="7"/>
        <v>0</v>
      </c>
      <c r="K134" s="98">
        <f t="shared" si="7"/>
        <v>4024</v>
      </c>
      <c r="L134" s="98">
        <f t="shared" si="7"/>
        <v>4024</v>
      </c>
    </row>
    <row r="135" spans="1:12" ht="10.5" customHeight="1">
      <c r="A135" s="36"/>
      <c r="B135" s="16"/>
      <c r="C135" s="8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1:12" ht="12.75">
      <c r="A136" s="36" t="s">
        <v>17</v>
      </c>
      <c r="B136" s="27">
        <v>2801</v>
      </c>
      <c r="C136" s="26" t="s">
        <v>3</v>
      </c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1:12" ht="12.75">
      <c r="A137" s="36"/>
      <c r="B137" s="47">
        <v>1</v>
      </c>
      <c r="C137" s="21" t="s">
        <v>25</v>
      </c>
      <c r="D137" s="100"/>
      <c r="E137" s="100"/>
      <c r="F137" s="100"/>
      <c r="G137" s="100"/>
      <c r="H137" s="100"/>
      <c r="I137" s="100"/>
      <c r="J137" s="100"/>
      <c r="K137" s="100"/>
      <c r="L137" s="100"/>
    </row>
    <row r="138" spans="1:12" ht="12.75">
      <c r="A138" s="36"/>
      <c r="B138" s="46">
        <v>1.052</v>
      </c>
      <c r="C138" s="26" t="s">
        <v>26</v>
      </c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2" ht="12.75">
      <c r="A139" s="36"/>
      <c r="B139" s="23">
        <v>45</v>
      </c>
      <c r="C139" s="9" t="s">
        <v>21</v>
      </c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1:12" ht="25.5">
      <c r="A140" s="36"/>
      <c r="B140" s="25" t="s">
        <v>27</v>
      </c>
      <c r="C140" s="21" t="s">
        <v>26</v>
      </c>
      <c r="D140" s="97">
        <v>0</v>
      </c>
      <c r="E140" s="97">
        <v>0</v>
      </c>
      <c r="F140" s="97">
        <v>0</v>
      </c>
      <c r="G140" s="99">
        <v>1</v>
      </c>
      <c r="H140" s="97">
        <v>0</v>
      </c>
      <c r="I140" s="99">
        <v>1</v>
      </c>
      <c r="J140" s="97">
        <v>0</v>
      </c>
      <c r="K140" s="99">
        <v>1</v>
      </c>
      <c r="L140" s="99">
        <f>SUM(J140:K140)</f>
        <v>1</v>
      </c>
    </row>
    <row r="141" spans="1:12" ht="12.75">
      <c r="A141" s="43" t="s">
        <v>15</v>
      </c>
      <c r="B141" s="96">
        <v>1.052</v>
      </c>
      <c r="C141" s="68" t="s">
        <v>26</v>
      </c>
      <c r="D141" s="105">
        <f aca="true" t="shared" si="8" ref="D141:L141">D140</f>
        <v>0</v>
      </c>
      <c r="E141" s="105">
        <f t="shared" si="8"/>
        <v>0</v>
      </c>
      <c r="F141" s="105">
        <f t="shared" si="8"/>
        <v>0</v>
      </c>
      <c r="G141" s="98">
        <f t="shared" si="8"/>
        <v>1</v>
      </c>
      <c r="H141" s="105">
        <f t="shared" si="8"/>
        <v>0</v>
      </c>
      <c r="I141" s="98">
        <f t="shared" si="8"/>
        <v>1</v>
      </c>
      <c r="J141" s="105">
        <f t="shared" si="8"/>
        <v>0</v>
      </c>
      <c r="K141" s="98">
        <f t="shared" si="8"/>
        <v>1</v>
      </c>
      <c r="L141" s="98">
        <f t="shared" si="8"/>
        <v>1</v>
      </c>
    </row>
    <row r="142" spans="1:12" ht="0.75" customHeight="1">
      <c r="A142" s="36"/>
      <c r="B142" s="25"/>
      <c r="C142" s="21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1:12" ht="12.75">
      <c r="A143" s="36"/>
      <c r="B143" s="46">
        <v>1.101</v>
      </c>
      <c r="C143" s="26" t="s">
        <v>28</v>
      </c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1:12" ht="12.75">
      <c r="A144" s="36"/>
      <c r="B144" s="23">
        <v>45</v>
      </c>
      <c r="C144" s="9" t="s">
        <v>21</v>
      </c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1:12" ht="25.5">
      <c r="A145" s="36"/>
      <c r="B145" s="25" t="s">
        <v>29</v>
      </c>
      <c r="C145" s="13" t="s">
        <v>30</v>
      </c>
      <c r="D145" s="117">
        <v>0</v>
      </c>
      <c r="E145" s="123">
        <v>10031</v>
      </c>
      <c r="F145" s="117">
        <v>0</v>
      </c>
      <c r="G145" s="123">
        <v>10000</v>
      </c>
      <c r="H145" s="117">
        <v>0</v>
      </c>
      <c r="I145" s="123">
        <v>10000</v>
      </c>
      <c r="J145" s="117">
        <v>0</v>
      </c>
      <c r="K145" s="123">
        <v>250000</v>
      </c>
      <c r="L145" s="123">
        <f>SUM(J145:K145)</f>
        <v>250000</v>
      </c>
    </row>
    <row r="146" spans="1:12" ht="12.75">
      <c r="A146" s="36" t="s">
        <v>15</v>
      </c>
      <c r="B146" s="46">
        <v>1.101</v>
      </c>
      <c r="C146" s="26" t="s">
        <v>28</v>
      </c>
      <c r="D146" s="105">
        <f aca="true" t="shared" si="9" ref="D146:L146">D145</f>
        <v>0</v>
      </c>
      <c r="E146" s="98">
        <f t="shared" si="9"/>
        <v>10031</v>
      </c>
      <c r="F146" s="105">
        <f t="shared" si="9"/>
        <v>0</v>
      </c>
      <c r="G146" s="98">
        <f t="shared" si="9"/>
        <v>10000</v>
      </c>
      <c r="H146" s="105">
        <f t="shared" si="9"/>
        <v>0</v>
      </c>
      <c r="I146" s="98">
        <f t="shared" si="9"/>
        <v>10000</v>
      </c>
      <c r="J146" s="105">
        <f t="shared" si="9"/>
        <v>0</v>
      </c>
      <c r="K146" s="98">
        <f t="shared" si="9"/>
        <v>250000</v>
      </c>
      <c r="L146" s="98">
        <f t="shared" si="9"/>
        <v>250000</v>
      </c>
    </row>
    <row r="147" spans="1:12" ht="11.25" customHeight="1">
      <c r="A147" s="36"/>
      <c r="B147" s="47"/>
      <c r="C147" s="21"/>
      <c r="D147" s="100"/>
      <c r="E147" s="100"/>
      <c r="F147" s="100"/>
      <c r="G147" s="100"/>
      <c r="H147" s="100"/>
      <c r="I147" s="100"/>
      <c r="J147" s="100"/>
      <c r="K147" s="100"/>
      <c r="L147" s="100"/>
    </row>
    <row r="148" spans="1:12" ht="12.75">
      <c r="A148" s="36"/>
      <c r="B148" s="46">
        <v>1.8</v>
      </c>
      <c r="C148" s="26" t="s">
        <v>31</v>
      </c>
      <c r="D148" s="100"/>
      <c r="E148" s="100"/>
      <c r="F148" s="100"/>
      <c r="G148" s="100"/>
      <c r="H148" s="100"/>
      <c r="I148" s="100"/>
      <c r="J148" s="100"/>
      <c r="K148" s="100"/>
      <c r="L148" s="100"/>
    </row>
    <row r="149" spans="1:12" ht="25.5">
      <c r="A149" s="36"/>
      <c r="B149" s="48">
        <v>60</v>
      </c>
      <c r="C149" s="21" t="s">
        <v>32</v>
      </c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1:12" ht="25.5">
      <c r="A150" s="36"/>
      <c r="B150" s="23" t="s">
        <v>33</v>
      </c>
      <c r="C150" s="21" t="s">
        <v>34</v>
      </c>
      <c r="D150" s="97">
        <v>0</v>
      </c>
      <c r="E150" s="99">
        <v>3236</v>
      </c>
      <c r="F150" s="97">
        <v>0</v>
      </c>
      <c r="G150" s="101">
        <v>3465</v>
      </c>
      <c r="H150" s="97">
        <v>0</v>
      </c>
      <c r="I150" s="101">
        <v>3465</v>
      </c>
      <c r="J150" s="97">
        <v>0</v>
      </c>
      <c r="K150" s="101">
        <v>2600</v>
      </c>
      <c r="L150" s="99">
        <f>SUM(J150:K150)</f>
        <v>2600</v>
      </c>
    </row>
    <row r="151" spans="1:12" ht="10.5" customHeight="1">
      <c r="A151" s="36"/>
      <c r="B151" s="23"/>
      <c r="C151" s="21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1:12" ht="12.75">
      <c r="A152" s="36"/>
      <c r="B152" s="48">
        <v>61</v>
      </c>
      <c r="C152" s="21" t="s">
        <v>35</v>
      </c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1:12" ht="25.5">
      <c r="A153" s="36"/>
      <c r="B153" s="23" t="s">
        <v>36</v>
      </c>
      <c r="C153" s="21" t="s">
        <v>34</v>
      </c>
      <c r="D153" s="97">
        <v>0</v>
      </c>
      <c r="E153" s="99">
        <v>523</v>
      </c>
      <c r="F153" s="97">
        <v>0</v>
      </c>
      <c r="G153" s="101">
        <v>525</v>
      </c>
      <c r="H153" s="97">
        <v>0</v>
      </c>
      <c r="I153" s="101">
        <v>525</v>
      </c>
      <c r="J153" s="97">
        <v>0</v>
      </c>
      <c r="K153" s="101">
        <v>612</v>
      </c>
      <c r="L153" s="99">
        <f>SUM(J153:K153)</f>
        <v>612</v>
      </c>
    </row>
    <row r="154" spans="1:12" ht="10.5" customHeight="1">
      <c r="A154" s="36"/>
      <c r="B154" s="23"/>
      <c r="C154" s="21"/>
      <c r="D154" s="91"/>
      <c r="E154" s="99"/>
      <c r="F154" s="91"/>
      <c r="G154" s="101"/>
      <c r="H154" s="91"/>
      <c r="I154" s="101"/>
      <c r="J154" s="91"/>
      <c r="K154" s="101"/>
      <c r="L154" s="99"/>
    </row>
    <row r="155" spans="1:12" ht="12.75">
      <c r="A155" s="36"/>
      <c r="B155" s="48">
        <v>62</v>
      </c>
      <c r="C155" s="21" t="s">
        <v>37</v>
      </c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1:12" ht="25.5">
      <c r="A156" s="36"/>
      <c r="B156" s="23" t="s">
        <v>38</v>
      </c>
      <c r="C156" s="21" t="s">
        <v>34</v>
      </c>
      <c r="D156" s="118">
        <v>0</v>
      </c>
      <c r="E156" s="124">
        <v>2308</v>
      </c>
      <c r="F156" s="118">
        <v>0</v>
      </c>
      <c r="G156" s="100">
        <v>2480</v>
      </c>
      <c r="H156" s="118">
        <v>0</v>
      </c>
      <c r="I156" s="100">
        <v>2480</v>
      </c>
      <c r="J156" s="118">
        <v>0</v>
      </c>
      <c r="K156" s="101">
        <v>3035</v>
      </c>
      <c r="L156" s="124">
        <f>SUM(J156:K156)</f>
        <v>3035</v>
      </c>
    </row>
    <row r="157" spans="1:12" ht="10.5" customHeight="1">
      <c r="A157" s="36"/>
      <c r="B157" s="48"/>
      <c r="C157" s="21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2" ht="12.75">
      <c r="A158" s="36"/>
      <c r="B158" s="48">
        <v>63</v>
      </c>
      <c r="C158" s="21" t="s">
        <v>39</v>
      </c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1:12" ht="25.5">
      <c r="A159" s="36"/>
      <c r="B159" s="23" t="s">
        <v>40</v>
      </c>
      <c r="C159" s="21" t="s">
        <v>34</v>
      </c>
      <c r="D159" s="97">
        <v>0</v>
      </c>
      <c r="E159" s="99">
        <v>22716</v>
      </c>
      <c r="F159" s="97">
        <v>0</v>
      </c>
      <c r="G159" s="101">
        <v>19112</v>
      </c>
      <c r="H159" s="97">
        <v>0</v>
      </c>
      <c r="I159" s="101">
        <v>19112</v>
      </c>
      <c r="J159" s="97">
        <v>0</v>
      </c>
      <c r="K159" s="101">
        <v>18336</v>
      </c>
      <c r="L159" s="99">
        <f>SUM(J159:K159)</f>
        <v>18336</v>
      </c>
    </row>
    <row r="160" spans="1:12" ht="10.5" customHeight="1">
      <c r="A160" s="36"/>
      <c r="B160" s="25"/>
      <c r="C160" s="13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1:12" ht="12.75">
      <c r="A161" s="36"/>
      <c r="B161" s="48">
        <v>64</v>
      </c>
      <c r="C161" s="21" t="s">
        <v>41</v>
      </c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1:12" ht="25.5">
      <c r="A162" s="36"/>
      <c r="B162" s="23" t="s">
        <v>42</v>
      </c>
      <c r="C162" s="21" t="s">
        <v>34</v>
      </c>
      <c r="D162" s="118">
        <v>0</v>
      </c>
      <c r="E162" s="124">
        <v>3143</v>
      </c>
      <c r="F162" s="118">
        <v>0</v>
      </c>
      <c r="G162" s="100">
        <v>2616</v>
      </c>
      <c r="H162" s="118">
        <v>0</v>
      </c>
      <c r="I162" s="100">
        <v>2616</v>
      </c>
      <c r="J162" s="118">
        <v>0</v>
      </c>
      <c r="K162" s="101">
        <v>3714</v>
      </c>
      <c r="L162" s="124">
        <f>SUM(J162:K162)</f>
        <v>3714</v>
      </c>
    </row>
    <row r="163" spans="1:12" ht="10.5" customHeight="1">
      <c r="A163" s="36"/>
      <c r="B163" s="48"/>
      <c r="C163" s="21"/>
      <c r="D163" s="99"/>
      <c r="E163" s="99"/>
      <c r="F163" s="99"/>
      <c r="G163" s="100"/>
      <c r="H163" s="99"/>
      <c r="I163" s="100"/>
      <c r="J163" s="99"/>
      <c r="K163" s="100"/>
      <c r="L163" s="99"/>
    </row>
    <row r="164" spans="1:12" ht="12.75">
      <c r="A164" s="36"/>
      <c r="B164" s="48">
        <v>65</v>
      </c>
      <c r="C164" s="21" t="s">
        <v>43</v>
      </c>
      <c r="D164" s="124"/>
      <c r="E164" s="124"/>
      <c r="F164" s="124"/>
      <c r="G164" s="100"/>
      <c r="H164" s="124"/>
      <c r="I164" s="100"/>
      <c r="J164" s="124"/>
      <c r="K164" s="100"/>
      <c r="L164" s="124"/>
    </row>
    <row r="165" spans="1:12" ht="25.5">
      <c r="A165" s="36"/>
      <c r="B165" s="23" t="s">
        <v>44</v>
      </c>
      <c r="C165" s="21" t="s">
        <v>34</v>
      </c>
      <c r="D165" s="97">
        <v>0</v>
      </c>
      <c r="E165" s="99">
        <v>627</v>
      </c>
      <c r="F165" s="97">
        <v>0</v>
      </c>
      <c r="G165" s="100">
        <v>549</v>
      </c>
      <c r="H165" s="97">
        <v>0</v>
      </c>
      <c r="I165" s="100">
        <v>549</v>
      </c>
      <c r="J165" s="97">
        <v>0</v>
      </c>
      <c r="K165" s="101">
        <v>905</v>
      </c>
      <c r="L165" s="99">
        <f>SUM(J165:K165)</f>
        <v>905</v>
      </c>
    </row>
    <row r="166" spans="1:12" ht="10.5" customHeight="1">
      <c r="A166" s="36"/>
      <c r="B166" s="23"/>
      <c r="C166" s="21"/>
      <c r="D166" s="99"/>
      <c r="E166" s="99"/>
      <c r="F166" s="99"/>
      <c r="G166" s="101"/>
      <c r="H166" s="99"/>
      <c r="I166" s="101"/>
      <c r="J166" s="99"/>
      <c r="K166" s="101"/>
      <c r="L166" s="99"/>
    </row>
    <row r="167" spans="1:12" ht="12.75">
      <c r="A167" s="36"/>
      <c r="B167" s="48">
        <v>66</v>
      </c>
      <c r="C167" s="21" t="s">
        <v>45</v>
      </c>
      <c r="D167" s="99"/>
      <c r="E167" s="99"/>
      <c r="F167" s="99"/>
      <c r="G167" s="101"/>
      <c r="H167" s="99"/>
      <c r="I167" s="101"/>
      <c r="J167" s="99"/>
      <c r="K167" s="101"/>
      <c r="L167" s="99"/>
    </row>
    <row r="168" spans="1:12" ht="25.5">
      <c r="A168" s="36"/>
      <c r="B168" s="23" t="s">
        <v>46</v>
      </c>
      <c r="C168" s="21" t="s">
        <v>34</v>
      </c>
      <c r="D168" s="97">
        <v>0</v>
      </c>
      <c r="E168" s="99">
        <v>1154</v>
      </c>
      <c r="F168" s="97">
        <v>0</v>
      </c>
      <c r="G168" s="101">
        <v>1329</v>
      </c>
      <c r="H168" s="97">
        <v>0</v>
      </c>
      <c r="I168" s="101">
        <v>1329</v>
      </c>
      <c r="J168" s="97">
        <v>0</v>
      </c>
      <c r="K168" s="101">
        <v>1901</v>
      </c>
      <c r="L168" s="99">
        <f>SUM(J168:K168)</f>
        <v>1901</v>
      </c>
    </row>
    <row r="169" spans="1:12" ht="10.5" customHeight="1">
      <c r="A169" s="36"/>
      <c r="B169" s="23"/>
      <c r="C169" s="21"/>
      <c r="D169" s="99"/>
      <c r="E169" s="99"/>
      <c r="F169" s="99"/>
      <c r="G169" s="101"/>
      <c r="H169" s="99"/>
      <c r="I169" s="101"/>
      <c r="J169" s="99"/>
      <c r="K169" s="101"/>
      <c r="L169" s="99"/>
    </row>
    <row r="170" spans="1:12" ht="12.75">
      <c r="A170" s="36"/>
      <c r="B170" s="23">
        <v>67</v>
      </c>
      <c r="C170" s="21" t="s">
        <v>47</v>
      </c>
      <c r="D170" s="99"/>
      <c r="E170" s="99"/>
      <c r="F170" s="99"/>
      <c r="G170" s="100"/>
      <c r="H170" s="99"/>
      <c r="I170" s="100"/>
      <c r="J170" s="99"/>
      <c r="K170" s="100"/>
      <c r="L170" s="99"/>
    </row>
    <row r="171" spans="1:12" ht="25.5">
      <c r="A171" s="36"/>
      <c r="B171" s="23" t="s">
        <v>48</v>
      </c>
      <c r="C171" s="21" t="s">
        <v>34</v>
      </c>
      <c r="D171" s="118">
        <v>0</v>
      </c>
      <c r="E171" s="124">
        <v>757</v>
      </c>
      <c r="F171" s="118">
        <v>0</v>
      </c>
      <c r="G171" s="100">
        <v>1032</v>
      </c>
      <c r="H171" s="118">
        <v>0</v>
      </c>
      <c r="I171" s="100">
        <v>1032</v>
      </c>
      <c r="J171" s="118">
        <v>0</v>
      </c>
      <c r="K171" s="101">
        <v>1515</v>
      </c>
      <c r="L171" s="124">
        <f>SUM(J171:K171)</f>
        <v>1515</v>
      </c>
    </row>
    <row r="172" spans="1:12" ht="10.5" customHeight="1">
      <c r="A172" s="36"/>
      <c r="B172" s="23"/>
      <c r="C172" s="21"/>
      <c r="D172" s="124"/>
      <c r="E172" s="124"/>
      <c r="F172" s="124"/>
      <c r="G172" s="100"/>
      <c r="H172" s="124"/>
      <c r="I172" s="100"/>
      <c r="J172" s="124"/>
      <c r="K172" s="100"/>
      <c r="L172" s="124"/>
    </row>
    <row r="173" spans="1:12" ht="12.75">
      <c r="A173" s="36"/>
      <c r="B173" s="23">
        <v>68</v>
      </c>
      <c r="C173" s="21" t="s">
        <v>49</v>
      </c>
      <c r="D173" s="124"/>
      <c r="E173" s="124"/>
      <c r="F173" s="124"/>
      <c r="G173" s="100"/>
      <c r="H173" s="124"/>
      <c r="I173" s="100"/>
      <c r="J173" s="124"/>
      <c r="K173" s="100"/>
      <c r="L173" s="124"/>
    </row>
    <row r="174" spans="1:12" ht="25.5">
      <c r="A174" s="36"/>
      <c r="B174" s="23" t="s">
        <v>50</v>
      </c>
      <c r="C174" s="21" t="s">
        <v>34</v>
      </c>
      <c r="D174" s="97">
        <v>0</v>
      </c>
      <c r="E174" s="99">
        <v>5176</v>
      </c>
      <c r="F174" s="97">
        <v>0</v>
      </c>
      <c r="G174" s="101">
        <v>5003</v>
      </c>
      <c r="H174" s="97">
        <v>0</v>
      </c>
      <c r="I174" s="101">
        <v>5003</v>
      </c>
      <c r="J174" s="97">
        <v>0</v>
      </c>
      <c r="K174" s="101">
        <v>6314</v>
      </c>
      <c r="L174" s="99">
        <f>SUM(J174:K174)</f>
        <v>6314</v>
      </c>
    </row>
    <row r="175" spans="1:12" ht="10.5" customHeight="1">
      <c r="A175" s="36"/>
      <c r="B175" s="23"/>
      <c r="C175" s="21"/>
      <c r="D175" s="99"/>
      <c r="E175" s="99"/>
      <c r="F175" s="99"/>
      <c r="G175" s="101"/>
      <c r="H175" s="99"/>
      <c r="I175" s="101"/>
      <c r="J175" s="99"/>
      <c r="K175" s="101"/>
      <c r="L175" s="99"/>
    </row>
    <row r="176" spans="1:12" ht="12.75">
      <c r="A176" s="36"/>
      <c r="B176" s="23">
        <v>69</v>
      </c>
      <c r="C176" s="21" t="s">
        <v>51</v>
      </c>
      <c r="D176" s="99"/>
      <c r="E176" s="99"/>
      <c r="F176" s="99"/>
      <c r="G176" s="101"/>
      <c r="H176" s="99"/>
      <c r="I176" s="101"/>
      <c r="J176" s="99"/>
      <c r="K176" s="101"/>
      <c r="L176" s="99"/>
    </row>
    <row r="177" spans="1:12" ht="25.5">
      <c r="A177" s="43"/>
      <c r="B177" s="24" t="s">
        <v>52</v>
      </c>
      <c r="C177" s="67" t="s">
        <v>34</v>
      </c>
      <c r="D177" s="117">
        <v>0</v>
      </c>
      <c r="E177" s="123">
        <v>3438</v>
      </c>
      <c r="F177" s="117">
        <v>0</v>
      </c>
      <c r="G177" s="120">
        <v>3155</v>
      </c>
      <c r="H177" s="117">
        <v>0</v>
      </c>
      <c r="I177" s="120">
        <v>3155</v>
      </c>
      <c r="J177" s="117">
        <v>0</v>
      </c>
      <c r="K177" s="120">
        <v>4911</v>
      </c>
      <c r="L177" s="123">
        <f>SUM(J177:K177)</f>
        <v>4911</v>
      </c>
    </row>
    <row r="178" spans="1:12" ht="2.25" customHeight="1">
      <c r="A178" s="36"/>
      <c r="B178" s="23"/>
      <c r="C178" s="21"/>
      <c r="D178" s="124"/>
      <c r="E178" s="124"/>
      <c r="F178" s="124"/>
      <c r="G178" s="100"/>
      <c r="H178" s="124"/>
      <c r="I178" s="100"/>
      <c r="J178" s="124"/>
      <c r="K178" s="100"/>
      <c r="L178" s="124"/>
    </row>
    <row r="179" spans="1:12" ht="12.75">
      <c r="A179" s="36"/>
      <c r="B179" s="23">
        <v>70</v>
      </c>
      <c r="C179" s="21" t="s">
        <v>53</v>
      </c>
      <c r="D179" s="124"/>
      <c r="E179" s="124"/>
      <c r="F179" s="124"/>
      <c r="G179" s="100"/>
      <c r="H179" s="124"/>
      <c r="I179" s="100"/>
      <c r="J179" s="124"/>
      <c r="K179" s="100"/>
      <c r="L179" s="124"/>
    </row>
    <row r="180" spans="1:12" ht="25.5">
      <c r="A180" s="36"/>
      <c r="B180" s="23" t="s">
        <v>54</v>
      </c>
      <c r="C180" s="21" t="s">
        <v>34</v>
      </c>
      <c r="D180" s="118">
        <v>0</v>
      </c>
      <c r="E180" s="124">
        <v>4199</v>
      </c>
      <c r="F180" s="118">
        <v>0</v>
      </c>
      <c r="G180" s="100">
        <v>4143</v>
      </c>
      <c r="H180" s="118">
        <v>0</v>
      </c>
      <c r="I180" s="100">
        <v>4143</v>
      </c>
      <c r="J180" s="118">
        <v>0</v>
      </c>
      <c r="K180" s="101">
        <v>4941</v>
      </c>
      <c r="L180" s="124">
        <f>SUM(J180:K180)</f>
        <v>4941</v>
      </c>
    </row>
    <row r="181" spans="1:12" ht="12.75">
      <c r="A181" s="36"/>
      <c r="B181" s="23"/>
      <c r="C181" s="21"/>
      <c r="D181" s="124"/>
      <c r="E181" s="124"/>
      <c r="F181" s="124"/>
      <c r="G181" s="100"/>
      <c r="H181" s="124"/>
      <c r="I181" s="100"/>
      <c r="J181" s="124"/>
      <c r="K181" s="101"/>
      <c r="L181" s="124"/>
    </row>
    <row r="182" spans="1:12" ht="12.75">
      <c r="A182" s="36"/>
      <c r="B182" s="23">
        <v>71</v>
      </c>
      <c r="C182" s="21" t="s">
        <v>231</v>
      </c>
      <c r="D182" s="124"/>
      <c r="E182" s="124"/>
      <c r="F182" s="124"/>
      <c r="G182" s="100"/>
      <c r="H182" s="124"/>
      <c r="I182" s="100"/>
      <c r="J182" s="124"/>
      <c r="K182" s="101"/>
      <c r="L182" s="124"/>
    </row>
    <row r="183" spans="1:12" ht="25.5">
      <c r="A183" s="36"/>
      <c r="B183" s="23" t="s">
        <v>111</v>
      </c>
      <c r="C183" s="21" t="s">
        <v>34</v>
      </c>
      <c r="D183" s="118">
        <v>0</v>
      </c>
      <c r="E183" s="93">
        <v>300</v>
      </c>
      <c r="F183" s="118">
        <v>0</v>
      </c>
      <c r="G183" s="136">
        <v>300</v>
      </c>
      <c r="H183" s="118">
        <v>0</v>
      </c>
      <c r="I183" s="136">
        <v>300</v>
      </c>
      <c r="J183" s="118">
        <v>0</v>
      </c>
      <c r="K183" s="101">
        <v>2017</v>
      </c>
      <c r="L183" s="124">
        <f>SUM(J183:K183)</f>
        <v>2017</v>
      </c>
    </row>
    <row r="184" spans="1:12" ht="12.75">
      <c r="A184" s="36" t="s">
        <v>15</v>
      </c>
      <c r="B184" s="46">
        <v>1.8</v>
      </c>
      <c r="C184" s="26" t="s">
        <v>31</v>
      </c>
      <c r="D184" s="105">
        <f aca="true" t="shared" si="10" ref="D184:L184">D180+D177+D174+D171+D168+D165+D162+D159+D156+D153+D150+D183</f>
        <v>0</v>
      </c>
      <c r="E184" s="104">
        <f t="shared" si="10"/>
        <v>47577</v>
      </c>
      <c r="F184" s="105">
        <f t="shared" si="10"/>
        <v>0</v>
      </c>
      <c r="G184" s="104">
        <f t="shared" si="10"/>
        <v>43709</v>
      </c>
      <c r="H184" s="105">
        <f t="shared" si="10"/>
        <v>0</v>
      </c>
      <c r="I184" s="104">
        <f t="shared" si="10"/>
        <v>43709</v>
      </c>
      <c r="J184" s="105">
        <f t="shared" si="10"/>
        <v>0</v>
      </c>
      <c r="K184" s="104">
        <f t="shared" si="10"/>
        <v>50801</v>
      </c>
      <c r="L184" s="104">
        <f t="shared" si="10"/>
        <v>50801</v>
      </c>
    </row>
    <row r="185" spans="1:12" ht="12.75">
      <c r="A185" s="36" t="s">
        <v>15</v>
      </c>
      <c r="B185" s="47">
        <v>1</v>
      </c>
      <c r="C185" s="21" t="s">
        <v>25</v>
      </c>
      <c r="D185" s="105">
        <f aca="true" t="shared" si="11" ref="D185:L185">D184+D146+D141</f>
        <v>0</v>
      </c>
      <c r="E185" s="98">
        <f t="shared" si="11"/>
        <v>57608</v>
      </c>
      <c r="F185" s="105">
        <f t="shared" si="11"/>
        <v>0</v>
      </c>
      <c r="G185" s="98">
        <f t="shared" si="11"/>
        <v>53710</v>
      </c>
      <c r="H185" s="105">
        <f t="shared" si="11"/>
        <v>0</v>
      </c>
      <c r="I185" s="98">
        <f t="shared" si="11"/>
        <v>53710</v>
      </c>
      <c r="J185" s="105">
        <f t="shared" si="11"/>
        <v>0</v>
      </c>
      <c r="K185" s="98">
        <f t="shared" si="11"/>
        <v>300802</v>
      </c>
      <c r="L185" s="98">
        <f t="shared" si="11"/>
        <v>300802</v>
      </c>
    </row>
    <row r="186" spans="1:12" ht="12.75">
      <c r="A186" s="36"/>
      <c r="B186" s="47"/>
      <c r="C186" s="21"/>
      <c r="D186" s="99"/>
      <c r="E186" s="99"/>
      <c r="F186" s="99"/>
      <c r="G186" s="100"/>
      <c r="H186" s="99"/>
      <c r="I186" s="100"/>
      <c r="J186" s="99"/>
      <c r="K186" s="100"/>
      <c r="L186" s="99"/>
    </row>
    <row r="187" spans="1:12" ht="12.75">
      <c r="A187" s="36"/>
      <c r="B187" s="47">
        <v>4</v>
      </c>
      <c r="C187" s="21" t="s">
        <v>55</v>
      </c>
      <c r="D187" s="100"/>
      <c r="E187" s="100"/>
      <c r="F187" s="100"/>
      <c r="G187" s="100"/>
      <c r="H187" s="100"/>
      <c r="I187" s="100"/>
      <c r="J187" s="100"/>
      <c r="K187" s="100"/>
      <c r="L187" s="100"/>
    </row>
    <row r="188" spans="1:12" ht="12.75">
      <c r="A188" s="36"/>
      <c r="B188" s="46">
        <v>4.8</v>
      </c>
      <c r="C188" s="26" t="s">
        <v>31</v>
      </c>
      <c r="D188" s="100"/>
      <c r="E188" s="100"/>
      <c r="F188" s="100"/>
      <c r="G188" s="100"/>
      <c r="H188" s="100"/>
      <c r="I188" s="100"/>
      <c r="J188" s="100"/>
      <c r="K188" s="100"/>
      <c r="L188" s="100"/>
    </row>
    <row r="189" spans="1:12" ht="12.75">
      <c r="A189" s="36"/>
      <c r="B189" s="23">
        <v>60</v>
      </c>
      <c r="C189" s="21" t="s">
        <v>56</v>
      </c>
      <c r="D189" s="100"/>
      <c r="E189" s="100"/>
      <c r="F189" s="100"/>
      <c r="G189" s="100"/>
      <c r="H189" s="100"/>
      <c r="I189" s="100"/>
      <c r="J189" s="100"/>
      <c r="K189" s="100"/>
      <c r="L189" s="100"/>
    </row>
    <row r="190" spans="1:12" ht="25.5">
      <c r="A190" s="36"/>
      <c r="B190" s="23" t="s">
        <v>33</v>
      </c>
      <c r="C190" s="21" t="s">
        <v>34</v>
      </c>
      <c r="D190" s="118">
        <v>0</v>
      </c>
      <c r="E190" s="124">
        <v>5121</v>
      </c>
      <c r="F190" s="118">
        <v>0</v>
      </c>
      <c r="G190" s="100">
        <v>5000</v>
      </c>
      <c r="H190" s="118">
        <v>0</v>
      </c>
      <c r="I190" s="100">
        <v>5000</v>
      </c>
      <c r="J190" s="118">
        <v>0</v>
      </c>
      <c r="K190" s="100">
        <v>6933</v>
      </c>
      <c r="L190" s="124">
        <f>SUM(J190:K190)</f>
        <v>6933</v>
      </c>
    </row>
    <row r="191" spans="1:12" ht="12.75">
      <c r="A191" s="36" t="s">
        <v>15</v>
      </c>
      <c r="B191" s="23">
        <v>60</v>
      </c>
      <c r="C191" s="21" t="s">
        <v>56</v>
      </c>
      <c r="D191" s="105">
        <f aca="true" t="shared" si="12" ref="D191:L191">D190</f>
        <v>0</v>
      </c>
      <c r="E191" s="98">
        <f t="shared" si="12"/>
        <v>5121</v>
      </c>
      <c r="F191" s="105">
        <f t="shared" si="12"/>
        <v>0</v>
      </c>
      <c r="G191" s="98">
        <f t="shared" si="12"/>
        <v>5000</v>
      </c>
      <c r="H191" s="105">
        <f t="shared" si="12"/>
        <v>0</v>
      </c>
      <c r="I191" s="98">
        <f t="shared" si="12"/>
        <v>5000</v>
      </c>
      <c r="J191" s="105">
        <f t="shared" si="12"/>
        <v>0</v>
      </c>
      <c r="K191" s="98">
        <f t="shared" si="12"/>
        <v>6933</v>
      </c>
      <c r="L191" s="98">
        <f t="shared" si="12"/>
        <v>6933</v>
      </c>
    </row>
    <row r="192" spans="1:12" ht="12.75">
      <c r="A192" s="36"/>
      <c r="B192" s="23"/>
      <c r="C192" s="21"/>
      <c r="D192" s="91"/>
      <c r="E192" s="99"/>
      <c r="F192" s="91"/>
      <c r="G192" s="99"/>
      <c r="H192" s="91"/>
      <c r="I192" s="99"/>
      <c r="J192" s="91"/>
      <c r="K192" s="99"/>
      <c r="L192" s="99"/>
    </row>
    <row r="193" spans="1:12" ht="25.5">
      <c r="A193" s="36"/>
      <c r="B193" s="23">
        <v>61</v>
      </c>
      <c r="C193" s="21" t="s">
        <v>312</v>
      </c>
      <c r="D193" s="124"/>
      <c r="E193" s="124"/>
      <c r="F193" s="124"/>
      <c r="G193" s="100"/>
      <c r="H193" s="124"/>
      <c r="I193" s="100"/>
      <c r="J193" s="124"/>
      <c r="K193" s="100"/>
      <c r="L193" s="124"/>
    </row>
    <row r="194" spans="1:12" ht="25.5">
      <c r="A194" s="36"/>
      <c r="B194" s="23" t="s">
        <v>36</v>
      </c>
      <c r="C194" s="21" t="s">
        <v>34</v>
      </c>
      <c r="D194" s="97">
        <v>0</v>
      </c>
      <c r="E194" s="99">
        <v>95</v>
      </c>
      <c r="F194" s="97">
        <v>0</v>
      </c>
      <c r="G194" s="101">
        <v>300</v>
      </c>
      <c r="H194" s="97">
        <v>0</v>
      </c>
      <c r="I194" s="101">
        <v>300</v>
      </c>
      <c r="J194" s="97">
        <v>0</v>
      </c>
      <c r="K194" s="101">
        <v>456</v>
      </c>
      <c r="L194" s="99">
        <f>SUM(J194:K194)</f>
        <v>456</v>
      </c>
    </row>
    <row r="195" spans="1:12" ht="25.5">
      <c r="A195" s="36" t="s">
        <v>15</v>
      </c>
      <c r="B195" s="23">
        <v>61</v>
      </c>
      <c r="C195" s="21" t="s">
        <v>313</v>
      </c>
      <c r="D195" s="105">
        <f aca="true" t="shared" si="13" ref="D195:L195">D194</f>
        <v>0</v>
      </c>
      <c r="E195" s="98">
        <f t="shared" si="13"/>
        <v>95</v>
      </c>
      <c r="F195" s="105">
        <f t="shared" si="13"/>
        <v>0</v>
      </c>
      <c r="G195" s="98">
        <f t="shared" si="13"/>
        <v>300</v>
      </c>
      <c r="H195" s="105">
        <f t="shared" si="13"/>
        <v>0</v>
      </c>
      <c r="I195" s="98">
        <f t="shared" si="13"/>
        <v>300</v>
      </c>
      <c r="J195" s="105">
        <f t="shared" si="13"/>
        <v>0</v>
      </c>
      <c r="K195" s="98">
        <f t="shared" si="13"/>
        <v>456</v>
      </c>
      <c r="L195" s="98">
        <f t="shared" si="13"/>
        <v>456</v>
      </c>
    </row>
    <row r="196" spans="1:12" ht="12.75">
      <c r="A196" s="36" t="s">
        <v>15</v>
      </c>
      <c r="B196" s="46">
        <v>4.8</v>
      </c>
      <c r="C196" s="26" t="s">
        <v>31</v>
      </c>
      <c r="D196" s="97">
        <f aca="true" t="shared" si="14" ref="D196:L196">D195+D191</f>
        <v>0</v>
      </c>
      <c r="E196" s="99">
        <f t="shared" si="14"/>
        <v>5216</v>
      </c>
      <c r="F196" s="97">
        <f t="shared" si="14"/>
        <v>0</v>
      </c>
      <c r="G196" s="99">
        <f t="shared" si="14"/>
        <v>5300</v>
      </c>
      <c r="H196" s="97">
        <f t="shared" si="14"/>
        <v>0</v>
      </c>
      <c r="I196" s="99">
        <f t="shared" si="14"/>
        <v>5300</v>
      </c>
      <c r="J196" s="97">
        <f t="shared" si="14"/>
        <v>0</v>
      </c>
      <c r="K196" s="99">
        <f t="shared" si="14"/>
        <v>7389</v>
      </c>
      <c r="L196" s="99">
        <f t="shared" si="14"/>
        <v>7389</v>
      </c>
    </row>
    <row r="197" spans="1:12" ht="12.75">
      <c r="A197" s="36" t="s">
        <v>15</v>
      </c>
      <c r="B197" s="47">
        <v>4</v>
      </c>
      <c r="C197" s="21" t="s">
        <v>55</v>
      </c>
      <c r="D197" s="105">
        <f aca="true" t="shared" si="15" ref="D197:L197">D196</f>
        <v>0</v>
      </c>
      <c r="E197" s="98">
        <f t="shared" si="15"/>
        <v>5216</v>
      </c>
      <c r="F197" s="105">
        <f t="shared" si="15"/>
        <v>0</v>
      </c>
      <c r="G197" s="98">
        <f t="shared" si="15"/>
        <v>5300</v>
      </c>
      <c r="H197" s="105">
        <f t="shared" si="15"/>
        <v>0</v>
      </c>
      <c r="I197" s="98">
        <f t="shared" si="15"/>
        <v>5300</v>
      </c>
      <c r="J197" s="105">
        <f t="shared" si="15"/>
        <v>0</v>
      </c>
      <c r="K197" s="98">
        <f t="shared" si="15"/>
        <v>7389</v>
      </c>
      <c r="L197" s="98">
        <f t="shared" si="15"/>
        <v>7389</v>
      </c>
    </row>
    <row r="198" spans="1:12" ht="12.75">
      <c r="A198" s="36"/>
      <c r="B198" s="47"/>
      <c r="C198" s="21"/>
      <c r="D198" s="99"/>
      <c r="E198" s="99"/>
      <c r="F198" s="99"/>
      <c r="G198" s="100"/>
      <c r="H198" s="99"/>
      <c r="I198" s="100"/>
      <c r="J198" s="99"/>
      <c r="K198" s="100"/>
      <c r="L198" s="99"/>
    </row>
    <row r="199" spans="1:12" ht="12.75">
      <c r="A199" s="36"/>
      <c r="B199" s="47">
        <v>5</v>
      </c>
      <c r="C199" s="21" t="s">
        <v>57</v>
      </c>
      <c r="D199" s="100"/>
      <c r="E199" s="100"/>
      <c r="F199" s="100"/>
      <c r="G199" s="100"/>
      <c r="H199" s="100"/>
      <c r="I199" s="100"/>
      <c r="J199" s="100"/>
      <c r="K199" s="100"/>
      <c r="L199" s="100"/>
    </row>
    <row r="200" spans="1:12" ht="12.75">
      <c r="A200" s="36"/>
      <c r="B200" s="46">
        <v>5.8</v>
      </c>
      <c r="C200" s="26" t="s">
        <v>31</v>
      </c>
      <c r="D200" s="100"/>
      <c r="E200" s="100"/>
      <c r="F200" s="100"/>
      <c r="G200" s="100"/>
      <c r="H200" s="100"/>
      <c r="I200" s="100"/>
      <c r="J200" s="100"/>
      <c r="K200" s="100"/>
      <c r="L200" s="100"/>
    </row>
    <row r="201" spans="1:12" ht="12.75">
      <c r="A201" s="36"/>
      <c r="B201" s="23">
        <v>63</v>
      </c>
      <c r="C201" s="21" t="s">
        <v>19</v>
      </c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1:12" ht="12.75">
      <c r="A202" s="36"/>
      <c r="B202" s="47">
        <v>45</v>
      </c>
      <c r="C202" s="21" t="s">
        <v>21</v>
      </c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1:12" ht="25.5">
      <c r="A203" s="36"/>
      <c r="B203" s="25" t="s">
        <v>60</v>
      </c>
      <c r="C203" s="21" t="s">
        <v>61</v>
      </c>
      <c r="D203" s="99">
        <v>20523</v>
      </c>
      <c r="E203" s="99">
        <v>5828</v>
      </c>
      <c r="F203" s="99">
        <v>20840</v>
      </c>
      <c r="G203" s="101">
        <v>5211</v>
      </c>
      <c r="H203" s="99">
        <v>20840</v>
      </c>
      <c r="I203" s="101">
        <v>15111</v>
      </c>
      <c r="J203" s="99">
        <v>55350</v>
      </c>
      <c r="K203" s="101">
        <v>6000</v>
      </c>
      <c r="L203" s="99">
        <f aca="true" t="shared" si="16" ref="L203:L210">SUM(J203:K203)</f>
        <v>61350</v>
      </c>
    </row>
    <row r="204" spans="1:12" ht="25.5">
      <c r="A204" s="36"/>
      <c r="B204" s="25" t="s">
        <v>62</v>
      </c>
      <c r="C204" s="21" t="s">
        <v>63</v>
      </c>
      <c r="D204" s="124">
        <v>19980</v>
      </c>
      <c r="E204" s="124">
        <v>7652</v>
      </c>
      <c r="F204" s="124">
        <v>30000</v>
      </c>
      <c r="G204" s="100">
        <v>6471</v>
      </c>
      <c r="H204" s="124">
        <v>30000</v>
      </c>
      <c r="I204" s="100">
        <v>6471</v>
      </c>
      <c r="J204" s="118">
        <v>0</v>
      </c>
      <c r="K204" s="101">
        <v>7440</v>
      </c>
      <c r="L204" s="124">
        <f t="shared" si="16"/>
        <v>7440</v>
      </c>
    </row>
    <row r="205" spans="1:12" ht="25.5">
      <c r="A205" s="36"/>
      <c r="B205" s="25" t="s">
        <v>64</v>
      </c>
      <c r="C205" s="21" t="s">
        <v>205</v>
      </c>
      <c r="D205" s="99">
        <v>34437</v>
      </c>
      <c r="E205" s="99">
        <v>2204</v>
      </c>
      <c r="F205" s="99">
        <v>30000</v>
      </c>
      <c r="G205" s="101">
        <v>1675</v>
      </c>
      <c r="H205" s="99">
        <v>30000</v>
      </c>
      <c r="I205" s="101">
        <v>1675</v>
      </c>
      <c r="J205" s="97">
        <v>0</v>
      </c>
      <c r="K205" s="101">
        <v>1920</v>
      </c>
      <c r="L205" s="99">
        <f t="shared" si="16"/>
        <v>1920</v>
      </c>
    </row>
    <row r="206" spans="1:12" ht="25.5">
      <c r="A206" s="36"/>
      <c r="B206" s="25" t="s">
        <v>65</v>
      </c>
      <c r="C206" s="13" t="s">
        <v>206</v>
      </c>
      <c r="D206" s="99">
        <v>9160</v>
      </c>
      <c r="E206" s="99">
        <v>5563</v>
      </c>
      <c r="F206" s="99">
        <v>9160</v>
      </c>
      <c r="G206" s="101">
        <v>7128</v>
      </c>
      <c r="H206" s="99">
        <v>41560</v>
      </c>
      <c r="I206" s="101">
        <v>7128</v>
      </c>
      <c r="J206" s="97">
        <v>0</v>
      </c>
      <c r="K206" s="101">
        <v>10000</v>
      </c>
      <c r="L206" s="99">
        <f t="shared" si="16"/>
        <v>10000</v>
      </c>
    </row>
    <row r="207" spans="1:12" ht="25.5">
      <c r="A207" s="43"/>
      <c r="B207" s="95" t="s">
        <v>66</v>
      </c>
      <c r="C207" s="131" t="s">
        <v>67</v>
      </c>
      <c r="D207" s="117">
        <v>0</v>
      </c>
      <c r="E207" s="123">
        <v>6717</v>
      </c>
      <c r="F207" s="117">
        <v>0</v>
      </c>
      <c r="G207" s="120">
        <v>7005</v>
      </c>
      <c r="H207" s="117">
        <v>0</v>
      </c>
      <c r="I207" s="120">
        <v>7005</v>
      </c>
      <c r="J207" s="117">
        <v>0</v>
      </c>
      <c r="K207" s="120">
        <v>10000</v>
      </c>
      <c r="L207" s="123">
        <f t="shared" si="16"/>
        <v>10000</v>
      </c>
    </row>
    <row r="208" spans="1:12" ht="25.5">
      <c r="A208" s="36"/>
      <c r="B208" s="25" t="s">
        <v>68</v>
      </c>
      <c r="C208" s="21" t="s">
        <v>69</v>
      </c>
      <c r="D208" s="118">
        <v>0</v>
      </c>
      <c r="E208" s="99">
        <v>687</v>
      </c>
      <c r="F208" s="118">
        <v>0</v>
      </c>
      <c r="G208" s="100">
        <v>578</v>
      </c>
      <c r="H208" s="118">
        <v>0</v>
      </c>
      <c r="I208" s="100">
        <v>578</v>
      </c>
      <c r="J208" s="118">
        <v>0</v>
      </c>
      <c r="K208" s="101">
        <v>600</v>
      </c>
      <c r="L208" s="99">
        <f t="shared" si="16"/>
        <v>600</v>
      </c>
    </row>
    <row r="209" spans="1:12" ht="25.5">
      <c r="A209" s="36"/>
      <c r="B209" s="25" t="s">
        <v>70</v>
      </c>
      <c r="C209" s="21" t="s">
        <v>71</v>
      </c>
      <c r="D209" s="118">
        <v>0</v>
      </c>
      <c r="E209" s="124">
        <v>1345</v>
      </c>
      <c r="F209" s="118">
        <v>0</v>
      </c>
      <c r="G209" s="100">
        <v>1142</v>
      </c>
      <c r="H209" s="118">
        <v>0</v>
      </c>
      <c r="I209" s="100">
        <v>1142</v>
      </c>
      <c r="J209" s="118">
        <v>0</v>
      </c>
      <c r="K209" s="101">
        <v>2000</v>
      </c>
      <c r="L209" s="124">
        <f t="shared" si="16"/>
        <v>2000</v>
      </c>
    </row>
    <row r="210" spans="1:12" ht="25.5">
      <c r="A210" s="36"/>
      <c r="B210" s="25" t="s">
        <v>209</v>
      </c>
      <c r="C210" s="21" t="s">
        <v>210</v>
      </c>
      <c r="D210" s="118">
        <v>0</v>
      </c>
      <c r="E210" s="118">
        <v>0</v>
      </c>
      <c r="F210" s="118">
        <v>0</v>
      </c>
      <c r="G210" s="113">
        <v>0</v>
      </c>
      <c r="H210" s="118">
        <v>0</v>
      </c>
      <c r="I210" s="113">
        <v>0</v>
      </c>
      <c r="J210" s="118">
        <v>0</v>
      </c>
      <c r="K210" s="115">
        <v>0</v>
      </c>
      <c r="L210" s="118">
        <f t="shared" si="16"/>
        <v>0</v>
      </c>
    </row>
    <row r="211" spans="1:12" ht="12.75">
      <c r="A211" s="36" t="s">
        <v>15</v>
      </c>
      <c r="B211" s="47">
        <v>45</v>
      </c>
      <c r="C211" s="21" t="s">
        <v>21</v>
      </c>
      <c r="D211" s="121">
        <f aca="true" t="shared" si="17" ref="D211:L211">SUM(D203:D210)</f>
        <v>84100</v>
      </c>
      <c r="E211" s="121">
        <f t="shared" si="17"/>
        <v>29996</v>
      </c>
      <c r="F211" s="121">
        <f t="shared" si="17"/>
        <v>90000</v>
      </c>
      <c r="G211" s="121">
        <f t="shared" si="17"/>
        <v>29210</v>
      </c>
      <c r="H211" s="121">
        <f t="shared" si="17"/>
        <v>122400</v>
      </c>
      <c r="I211" s="121">
        <f t="shared" si="17"/>
        <v>39110</v>
      </c>
      <c r="J211" s="119">
        <f t="shared" si="17"/>
        <v>55350</v>
      </c>
      <c r="K211" s="121">
        <f t="shared" si="17"/>
        <v>37960</v>
      </c>
      <c r="L211" s="121">
        <f t="shared" si="17"/>
        <v>93310</v>
      </c>
    </row>
    <row r="212" spans="1:12" ht="7.5" customHeight="1">
      <c r="A212" s="36"/>
      <c r="B212" s="25"/>
      <c r="C212" s="21"/>
      <c r="D212" s="124"/>
      <c r="E212" s="124"/>
      <c r="F212" s="124"/>
      <c r="G212" s="100"/>
      <c r="H212" s="124"/>
      <c r="I212" s="100"/>
      <c r="J212" s="124"/>
      <c r="K212" s="100"/>
      <c r="L212" s="124"/>
    </row>
    <row r="213" spans="1:12" ht="12.75">
      <c r="A213" s="36"/>
      <c r="B213" s="29">
        <v>46</v>
      </c>
      <c r="C213" s="21" t="s">
        <v>22</v>
      </c>
      <c r="D213" s="124"/>
      <c r="E213" s="124"/>
      <c r="F213" s="124"/>
      <c r="G213" s="100"/>
      <c r="H213" s="124"/>
      <c r="I213" s="100"/>
      <c r="J213" s="124"/>
      <c r="K213" s="100"/>
      <c r="L213" s="124"/>
    </row>
    <row r="214" spans="1:12" ht="25.5">
      <c r="A214" s="36"/>
      <c r="B214" s="25" t="s">
        <v>72</v>
      </c>
      <c r="C214" s="21" t="s">
        <v>73</v>
      </c>
      <c r="D214" s="99">
        <v>7526</v>
      </c>
      <c r="E214" s="99">
        <v>8883</v>
      </c>
      <c r="F214" s="99">
        <v>13000</v>
      </c>
      <c r="G214" s="101">
        <v>8019</v>
      </c>
      <c r="H214" s="99">
        <v>13000</v>
      </c>
      <c r="I214" s="101">
        <v>9719</v>
      </c>
      <c r="J214" s="99">
        <v>4850</v>
      </c>
      <c r="K214" s="101">
        <v>9820</v>
      </c>
      <c r="L214" s="99">
        <f>SUM(J214:K214)</f>
        <v>14670</v>
      </c>
    </row>
    <row r="215" spans="1:12" ht="7.5" customHeight="1">
      <c r="A215" s="36"/>
      <c r="B215" s="25"/>
      <c r="C215" s="21"/>
      <c r="D215" s="99"/>
      <c r="E215" s="99"/>
      <c r="F215" s="99"/>
      <c r="G215" s="101"/>
      <c r="H215" s="99"/>
      <c r="I215" s="101"/>
      <c r="J215" s="99"/>
      <c r="K215" s="101"/>
      <c r="L215" s="99"/>
    </row>
    <row r="216" spans="1:12" ht="12.75">
      <c r="A216" s="36"/>
      <c r="B216" s="29">
        <v>47</v>
      </c>
      <c r="C216" s="21" t="s">
        <v>23</v>
      </c>
      <c r="D216" s="99"/>
      <c r="E216" s="99"/>
      <c r="F216" s="99"/>
      <c r="G216" s="101"/>
      <c r="H216" s="99"/>
      <c r="I216" s="101"/>
      <c r="J216" s="99"/>
      <c r="K216" s="101"/>
      <c r="L216" s="99"/>
    </row>
    <row r="217" spans="1:12" ht="25.5">
      <c r="A217" s="36"/>
      <c r="B217" s="25" t="s">
        <v>74</v>
      </c>
      <c r="C217" s="21" t="s">
        <v>120</v>
      </c>
      <c r="D217" s="99">
        <v>16052</v>
      </c>
      <c r="E217" s="99">
        <v>6076</v>
      </c>
      <c r="F217" s="99">
        <v>29350</v>
      </c>
      <c r="G217" s="101">
        <v>5675</v>
      </c>
      <c r="H217" s="99">
        <v>31850</v>
      </c>
      <c r="I217" s="101">
        <v>7675</v>
      </c>
      <c r="J217" s="99">
        <v>11800</v>
      </c>
      <c r="K217" s="101">
        <v>6460</v>
      </c>
      <c r="L217" s="99">
        <f>SUM(J217:K217)</f>
        <v>18260</v>
      </c>
    </row>
    <row r="218" spans="1:12" ht="25.5">
      <c r="A218" s="36"/>
      <c r="B218" s="25" t="s">
        <v>75</v>
      </c>
      <c r="C218" s="21" t="s">
        <v>71</v>
      </c>
      <c r="D218" s="117">
        <v>0</v>
      </c>
      <c r="E218" s="123">
        <v>525</v>
      </c>
      <c r="F218" s="117">
        <v>0</v>
      </c>
      <c r="G218" s="120">
        <v>510</v>
      </c>
      <c r="H218" s="117">
        <v>0</v>
      </c>
      <c r="I218" s="120">
        <v>510</v>
      </c>
      <c r="J218" s="117">
        <v>0</v>
      </c>
      <c r="K218" s="100">
        <v>800</v>
      </c>
      <c r="L218" s="123">
        <f>SUM(J218:K218)</f>
        <v>800</v>
      </c>
    </row>
    <row r="219" spans="1:12" ht="12.75">
      <c r="A219" s="36" t="s">
        <v>15</v>
      </c>
      <c r="B219" s="29">
        <v>47</v>
      </c>
      <c r="C219" s="21" t="s">
        <v>23</v>
      </c>
      <c r="D219" s="123">
        <f aca="true" t="shared" si="18" ref="D219:L219">SUM(D217:D218)</f>
        <v>16052</v>
      </c>
      <c r="E219" s="123">
        <f t="shared" si="18"/>
        <v>6601</v>
      </c>
      <c r="F219" s="123">
        <f t="shared" si="18"/>
        <v>29350</v>
      </c>
      <c r="G219" s="123">
        <f t="shared" si="18"/>
        <v>6185</v>
      </c>
      <c r="H219" s="123">
        <f t="shared" si="18"/>
        <v>31850</v>
      </c>
      <c r="I219" s="123">
        <f t="shared" si="18"/>
        <v>8185</v>
      </c>
      <c r="J219" s="92">
        <f t="shared" si="18"/>
        <v>11800</v>
      </c>
      <c r="K219" s="98">
        <f t="shared" si="18"/>
        <v>7260</v>
      </c>
      <c r="L219" s="123">
        <f t="shared" si="18"/>
        <v>19060</v>
      </c>
    </row>
    <row r="220" spans="1:12" ht="12.75">
      <c r="A220" s="36"/>
      <c r="B220" s="25"/>
      <c r="C220" s="21"/>
      <c r="D220" s="124"/>
      <c r="E220" s="124"/>
      <c r="F220" s="124"/>
      <c r="G220" s="100"/>
      <c r="H220" s="124"/>
      <c r="I220" s="100"/>
      <c r="J220" s="124"/>
      <c r="K220" s="100"/>
      <c r="L220" s="124"/>
    </row>
    <row r="221" spans="1:12" ht="12.75">
      <c r="A221" s="36"/>
      <c r="B221" s="29">
        <v>48</v>
      </c>
      <c r="C221" s="21" t="s">
        <v>24</v>
      </c>
      <c r="D221" s="124"/>
      <c r="E221" s="124"/>
      <c r="F221" s="124"/>
      <c r="G221" s="100"/>
      <c r="H221" s="124"/>
      <c r="I221" s="100"/>
      <c r="J221" s="124"/>
      <c r="K221" s="100"/>
      <c r="L221" s="124"/>
    </row>
    <row r="222" spans="1:12" ht="25.5">
      <c r="A222" s="36"/>
      <c r="B222" s="25" t="s">
        <v>76</v>
      </c>
      <c r="C222" s="21" t="s">
        <v>77</v>
      </c>
      <c r="D222" s="124">
        <v>18449</v>
      </c>
      <c r="E222" s="124">
        <v>9651</v>
      </c>
      <c r="F222" s="124">
        <v>30000</v>
      </c>
      <c r="G222" s="100">
        <v>8683</v>
      </c>
      <c r="H222" s="124">
        <v>33300</v>
      </c>
      <c r="I222" s="100">
        <v>10183</v>
      </c>
      <c r="J222" s="124">
        <v>17750</v>
      </c>
      <c r="K222" s="100">
        <v>8900</v>
      </c>
      <c r="L222" s="124">
        <f>SUM(J222:K222)</f>
        <v>26650</v>
      </c>
    </row>
    <row r="223" spans="1:12" ht="25.5">
      <c r="A223" s="36"/>
      <c r="B223" s="25" t="s">
        <v>78</v>
      </c>
      <c r="C223" s="13" t="s">
        <v>79</v>
      </c>
      <c r="D223" s="118">
        <v>0</v>
      </c>
      <c r="E223" s="99">
        <v>4304</v>
      </c>
      <c r="F223" s="118">
        <v>0</v>
      </c>
      <c r="G223" s="100">
        <v>3878</v>
      </c>
      <c r="H223" s="118">
        <v>0</v>
      </c>
      <c r="I223" s="100">
        <v>3878</v>
      </c>
      <c r="J223" s="118">
        <v>0</v>
      </c>
      <c r="K223" s="100">
        <v>7300</v>
      </c>
      <c r="L223" s="99">
        <f>SUM(J223:K223)</f>
        <v>7300</v>
      </c>
    </row>
    <row r="224" spans="1:12" ht="12.75">
      <c r="A224" s="36" t="s">
        <v>15</v>
      </c>
      <c r="B224" s="29">
        <v>48</v>
      </c>
      <c r="C224" s="21" t="s">
        <v>24</v>
      </c>
      <c r="D224" s="98">
        <f aca="true" t="shared" si="19" ref="D224:L224">SUM(D222:D223)</f>
        <v>18449</v>
      </c>
      <c r="E224" s="98">
        <f t="shared" si="19"/>
        <v>13955</v>
      </c>
      <c r="F224" s="98">
        <f t="shared" si="19"/>
        <v>30000</v>
      </c>
      <c r="G224" s="98">
        <f t="shared" si="19"/>
        <v>12561</v>
      </c>
      <c r="H224" s="98">
        <f t="shared" si="19"/>
        <v>33300</v>
      </c>
      <c r="I224" s="98">
        <f t="shared" si="19"/>
        <v>14061</v>
      </c>
      <c r="J224" s="104">
        <f t="shared" si="19"/>
        <v>17750</v>
      </c>
      <c r="K224" s="98">
        <f t="shared" si="19"/>
        <v>16200</v>
      </c>
      <c r="L224" s="98">
        <f t="shared" si="19"/>
        <v>33950</v>
      </c>
    </row>
    <row r="225" spans="1:12" ht="12.75">
      <c r="A225" s="36" t="s">
        <v>15</v>
      </c>
      <c r="B225" s="23">
        <v>63</v>
      </c>
      <c r="C225" s="21" t="s">
        <v>19</v>
      </c>
      <c r="D225" s="98">
        <f aca="true" t="shared" si="20" ref="D225:L225">D224+D219+D214+D211</f>
        <v>126127</v>
      </c>
      <c r="E225" s="98">
        <f t="shared" si="20"/>
        <v>59435</v>
      </c>
      <c r="F225" s="98">
        <f t="shared" si="20"/>
        <v>162350</v>
      </c>
      <c r="G225" s="98">
        <f t="shared" si="20"/>
        <v>55975</v>
      </c>
      <c r="H225" s="98">
        <f t="shared" si="20"/>
        <v>200550</v>
      </c>
      <c r="I225" s="98">
        <f t="shared" si="20"/>
        <v>71075</v>
      </c>
      <c r="J225" s="104">
        <f t="shared" si="20"/>
        <v>89750</v>
      </c>
      <c r="K225" s="98">
        <f t="shared" si="20"/>
        <v>71240</v>
      </c>
      <c r="L225" s="98">
        <f t="shared" si="20"/>
        <v>160990</v>
      </c>
    </row>
    <row r="226" spans="1:12" ht="12.75">
      <c r="A226" s="36" t="s">
        <v>15</v>
      </c>
      <c r="B226" s="46">
        <v>5.8</v>
      </c>
      <c r="C226" s="26" t="s">
        <v>31</v>
      </c>
      <c r="D226" s="98">
        <f aca="true" t="shared" si="21" ref="D226:I227">D225</f>
        <v>126127</v>
      </c>
      <c r="E226" s="98">
        <f t="shared" si="21"/>
        <v>59435</v>
      </c>
      <c r="F226" s="98">
        <f t="shared" si="21"/>
        <v>162350</v>
      </c>
      <c r="G226" s="98">
        <f t="shared" si="21"/>
        <v>55975</v>
      </c>
      <c r="H226" s="98">
        <f t="shared" si="21"/>
        <v>200550</v>
      </c>
      <c r="I226" s="98">
        <f t="shared" si="21"/>
        <v>71075</v>
      </c>
      <c r="J226" s="104">
        <f aca="true" t="shared" si="22" ref="J226:L227">J225</f>
        <v>89750</v>
      </c>
      <c r="K226" s="98">
        <f t="shared" si="22"/>
        <v>71240</v>
      </c>
      <c r="L226" s="98">
        <f t="shared" si="22"/>
        <v>160990</v>
      </c>
    </row>
    <row r="227" spans="1:12" ht="12.75">
      <c r="A227" s="36" t="s">
        <v>15</v>
      </c>
      <c r="B227" s="47">
        <v>5</v>
      </c>
      <c r="C227" s="21" t="s">
        <v>57</v>
      </c>
      <c r="D227" s="98">
        <f>D226</f>
        <v>126127</v>
      </c>
      <c r="E227" s="98">
        <f t="shared" si="21"/>
        <v>59435</v>
      </c>
      <c r="F227" s="98">
        <f t="shared" si="21"/>
        <v>162350</v>
      </c>
      <c r="G227" s="98">
        <f t="shared" si="21"/>
        <v>55975</v>
      </c>
      <c r="H227" s="98">
        <f t="shared" si="21"/>
        <v>200550</v>
      </c>
      <c r="I227" s="98">
        <f t="shared" si="21"/>
        <v>71075</v>
      </c>
      <c r="J227" s="98">
        <f t="shared" si="22"/>
        <v>89750</v>
      </c>
      <c r="K227" s="98">
        <f t="shared" si="22"/>
        <v>71240</v>
      </c>
      <c r="L227" s="98">
        <f t="shared" si="22"/>
        <v>160990</v>
      </c>
    </row>
    <row r="228" spans="1:12" ht="12.75">
      <c r="A228" s="36"/>
      <c r="B228" s="47"/>
      <c r="C228" s="21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1:12" ht="12.75">
      <c r="A229" s="36"/>
      <c r="B229" s="23">
        <v>80</v>
      </c>
      <c r="C229" s="21" t="s">
        <v>18</v>
      </c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1:12" ht="12.75">
      <c r="A230" s="36"/>
      <c r="B230" s="46">
        <v>80.001</v>
      </c>
      <c r="C230" s="26" t="s">
        <v>80</v>
      </c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1:12" ht="12.75">
      <c r="A231" s="36"/>
      <c r="B231" s="49">
        <v>0.44</v>
      </c>
      <c r="C231" s="21" t="s">
        <v>58</v>
      </c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1:12" ht="25.5">
      <c r="A232" s="36"/>
      <c r="B232" s="25" t="s">
        <v>81</v>
      </c>
      <c r="C232" s="21" t="s">
        <v>82</v>
      </c>
      <c r="D232" s="101">
        <v>87048</v>
      </c>
      <c r="E232" s="99">
        <v>157649</v>
      </c>
      <c r="F232" s="101">
        <v>11600</v>
      </c>
      <c r="G232" s="99">
        <v>125850</v>
      </c>
      <c r="H232" s="101">
        <v>35163</v>
      </c>
      <c r="I232" s="99">
        <v>160850</v>
      </c>
      <c r="J232" s="93">
        <v>77775</v>
      </c>
      <c r="K232" s="99">
        <v>184067</v>
      </c>
      <c r="L232" s="99">
        <f aca="true" t="shared" si="23" ref="L232:L239">SUM(J232:K232)</f>
        <v>261842</v>
      </c>
    </row>
    <row r="233" spans="1:12" ht="25.5">
      <c r="A233" s="36"/>
      <c r="B233" s="25" t="s">
        <v>83</v>
      </c>
      <c r="C233" s="21" t="s">
        <v>84</v>
      </c>
      <c r="D233" s="101">
        <v>550</v>
      </c>
      <c r="E233" s="99">
        <v>895</v>
      </c>
      <c r="F233" s="115">
        <v>0</v>
      </c>
      <c r="G233" s="99">
        <v>1080</v>
      </c>
      <c r="H233" s="115">
        <v>0</v>
      </c>
      <c r="I233" s="99">
        <v>1080</v>
      </c>
      <c r="J233" s="115">
        <v>0</v>
      </c>
      <c r="K233" s="101">
        <v>1080</v>
      </c>
      <c r="L233" s="99">
        <f t="shared" si="23"/>
        <v>1080</v>
      </c>
    </row>
    <row r="234" spans="1:12" ht="25.5">
      <c r="A234" s="36"/>
      <c r="B234" s="25" t="s">
        <v>85</v>
      </c>
      <c r="C234" s="21" t="s">
        <v>86</v>
      </c>
      <c r="D234" s="101">
        <v>1617</v>
      </c>
      <c r="E234" s="99">
        <v>3747</v>
      </c>
      <c r="F234" s="101">
        <v>400</v>
      </c>
      <c r="G234" s="99">
        <v>3118</v>
      </c>
      <c r="H234" s="101">
        <v>400</v>
      </c>
      <c r="I234" s="99">
        <v>4118</v>
      </c>
      <c r="J234" s="94">
        <v>497</v>
      </c>
      <c r="K234" s="101">
        <v>3600</v>
      </c>
      <c r="L234" s="99">
        <f t="shared" si="23"/>
        <v>4097</v>
      </c>
    </row>
    <row r="235" spans="1:12" ht="25.5">
      <c r="A235" s="36"/>
      <c r="B235" s="25" t="s">
        <v>87</v>
      </c>
      <c r="C235" s="21" t="s">
        <v>88</v>
      </c>
      <c r="D235" s="115">
        <v>0</v>
      </c>
      <c r="E235" s="99">
        <v>99</v>
      </c>
      <c r="F235" s="115">
        <v>0</v>
      </c>
      <c r="G235" s="99">
        <v>100</v>
      </c>
      <c r="H235" s="115">
        <v>0</v>
      </c>
      <c r="I235" s="99">
        <v>100</v>
      </c>
      <c r="J235" s="115">
        <v>0</v>
      </c>
      <c r="K235" s="99">
        <v>100</v>
      </c>
      <c r="L235" s="99">
        <f t="shared" si="23"/>
        <v>100</v>
      </c>
    </row>
    <row r="236" spans="1:12" ht="25.5">
      <c r="A236" s="36"/>
      <c r="B236" s="25" t="s">
        <v>215</v>
      </c>
      <c r="C236" s="39" t="s">
        <v>214</v>
      </c>
      <c r="D236" s="115">
        <v>0</v>
      </c>
      <c r="E236" s="97">
        <v>0</v>
      </c>
      <c r="F236" s="94">
        <v>107800</v>
      </c>
      <c r="G236" s="91">
        <v>20000</v>
      </c>
      <c r="H236" s="94">
        <v>107800</v>
      </c>
      <c r="I236" s="91">
        <v>20000</v>
      </c>
      <c r="J236" s="115">
        <v>0</v>
      </c>
      <c r="K236" s="97">
        <v>0</v>
      </c>
      <c r="L236" s="97">
        <f t="shared" si="23"/>
        <v>0</v>
      </c>
    </row>
    <row r="237" spans="1:12" ht="25.5">
      <c r="A237" s="36"/>
      <c r="B237" s="25" t="s">
        <v>89</v>
      </c>
      <c r="C237" s="21" t="s">
        <v>59</v>
      </c>
      <c r="D237" s="97">
        <v>0</v>
      </c>
      <c r="E237" s="91">
        <v>90</v>
      </c>
      <c r="F237" s="97">
        <v>0</v>
      </c>
      <c r="G237" s="99">
        <v>81</v>
      </c>
      <c r="H237" s="97">
        <v>0</v>
      </c>
      <c r="I237" s="99">
        <v>81</v>
      </c>
      <c r="J237" s="97">
        <v>0</v>
      </c>
      <c r="K237" s="100">
        <v>81</v>
      </c>
      <c r="L237" s="99">
        <f t="shared" si="23"/>
        <v>81</v>
      </c>
    </row>
    <row r="238" spans="1:12" ht="25.5">
      <c r="A238" s="43"/>
      <c r="B238" s="95" t="s">
        <v>90</v>
      </c>
      <c r="C238" s="67" t="s">
        <v>91</v>
      </c>
      <c r="D238" s="123">
        <v>3665</v>
      </c>
      <c r="E238" s="123">
        <v>2500</v>
      </c>
      <c r="F238" s="123">
        <v>200</v>
      </c>
      <c r="G238" s="123">
        <v>2250</v>
      </c>
      <c r="H238" s="123">
        <v>200</v>
      </c>
      <c r="I238" s="123">
        <v>2250</v>
      </c>
      <c r="J238" s="117">
        <v>0</v>
      </c>
      <c r="K238" s="120">
        <v>2590</v>
      </c>
      <c r="L238" s="123">
        <f t="shared" si="23"/>
        <v>2590</v>
      </c>
    </row>
    <row r="239" spans="1:12" ht="25.5">
      <c r="A239" s="132"/>
      <c r="B239" s="133" t="s">
        <v>170</v>
      </c>
      <c r="C239" s="134" t="s">
        <v>171</v>
      </c>
      <c r="D239" s="135">
        <v>0</v>
      </c>
      <c r="E239" s="135">
        <v>0</v>
      </c>
      <c r="F239" s="135">
        <v>0</v>
      </c>
      <c r="G239" s="135">
        <v>0</v>
      </c>
      <c r="H239" s="135">
        <v>0</v>
      </c>
      <c r="I239" s="135">
        <v>0</v>
      </c>
      <c r="J239" s="135">
        <v>0</v>
      </c>
      <c r="K239" s="135">
        <v>0</v>
      </c>
      <c r="L239" s="135">
        <f t="shared" si="23"/>
        <v>0</v>
      </c>
    </row>
    <row r="240" spans="1:12" ht="12.75">
      <c r="A240" s="36" t="s">
        <v>15</v>
      </c>
      <c r="B240" s="49">
        <v>0.44</v>
      </c>
      <c r="C240" s="21" t="s">
        <v>58</v>
      </c>
      <c r="D240" s="98">
        <f aca="true" t="shared" si="24" ref="D240:L240">SUM(D232:D239)</f>
        <v>92880</v>
      </c>
      <c r="E240" s="98">
        <f t="shared" si="24"/>
        <v>164980</v>
      </c>
      <c r="F240" s="98">
        <f t="shared" si="24"/>
        <v>120000</v>
      </c>
      <c r="G240" s="98">
        <f t="shared" si="24"/>
        <v>152479</v>
      </c>
      <c r="H240" s="98">
        <f t="shared" si="24"/>
        <v>143563</v>
      </c>
      <c r="I240" s="98">
        <f t="shared" si="24"/>
        <v>188479</v>
      </c>
      <c r="J240" s="104">
        <f t="shared" si="24"/>
        <v>78272</v>
      </c>
      <c r="K240" s="98">
        <f t="shared" si="24"/>
        <v>191518</v>
      </c>
      <c r="L240" s="98">
        <f t="shared" si="24"/>
        <v>269790</v>
      </c>
    </row>
    <row r="241" spans="1:12" ht="12.75">
      <c r="A241" s="36"/>
      <c r="B241" s="23"/>
      <c r="C241" s="21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12.75">
      <c r="A242" s="36"/>
      <c r="B242" s="49">
        <v>0.46</v>
      </c>
      <c r="C242" s="21" t="s">
        <v>22</v>
      </c>
      <c r="D242" s="100"/>
      <c r="E242" s="100"/>
      <c r="F242" s="100"/>
      <c r="G242" s="100"/>
      <c r="H242" s="100"/>
      <c r="I242" s="100"/>
      <c r="J242" s="100"/>
      <c r="K242" s="100"/>
      <c r="L242" s="100"/>
    </row>
    <row r="243" spans="1:12" ht="25.5">
      <c r="A243" s="36"/>
      <c r="B243" s="25" t="s">
        <v>92</v>
      </c>
      <c r="C243" s="21" t="s">
        <v>82</v>
      </c>
      <c r="D243" s="100">
        <v>12039</v>
      </c>
      <c r="E243" s="124">
        <v>20161</v>
      </c>
      <c r="F243" s="100">
        <v>15000</v>
      </c>
      <c r="G243" s="124">
        <v>10451</v>
      </c>
      <c r="H243" s="100">
        <v>18737</v>
      </c>
      <c r="I243" s="124">
        <v>10451</v>
      </c>
      <c r="J243" s="136">
        <v>14200</v>
      </c>
      <c r="K243" s="124">
        <v>15458</v>
      </c>
      <c r="L243" s="124">
        <f>SUM(J243:K243)</f>
        <v>29658</v>
      </c>
    </row>
    <row r="244" spans="1:12" ht="25.5">
      <c r="A244" s="36"/>
      <c r="B244" s="25" t="s">
        <v>93</v>
      </c>
      <c r="C244" s="21" t="s">
        <v>84</v>
      </c>
      <c r="D244" s="136">
        <v>23</v>
      </c>
      <c r="E244" s="124">
        <v>178</v>
      </c>
      <c r="F244" s="113">
        <v>0</v>
      </c>
      <c r="G244" s="124">
        <v>180</v>
      </c>
      <c r="H244" s="113">
        <v>0</v>
      </c>
      <c r="I244" s="124">
        <v>180</v>
      </c>
      <c r="J244" s="113">
        <v>0</v>
      </c>
      <c r="K244" s="100">
        <v>180</v>
      </c>
      <c r="L244" s="124">
        <f>SUM(J244:K244)</f>
        <v>180</v>
      </c>
    </row>
    <row r="245" spans="1:12" ht="25.5">
      <c r="A245" s="36"/>
      <c r="B245" s="25" t="s">
        <v>94</v>
      </c>
      <c r="C245" s="21" t="s">
        <v>86</v>
      </c>
      <c r="D245" s="124">
        <v>200</v>
      </c>
      <c r="E245" s="124">
        <v>392</v>
      </c>
      <c r="F245" s="118">
        <v>0</v>
      </c>
      <c r="G245" s="124">
        <v>360</v>
      </c>
      <c r="H245" s="118">
        <v>0</v>
      </c>
      <c r="I245" s="124">
        <v>360</v>
      </c>
      <c r="J245" s="118">
        <v>0</v>
      </c>
      <c r="K245" s="100">
        <v>410</v>
      </c>
      <c r="L245" s="124">
        <f>SUM(J245:K245)</f>
        <v>410</v>
      </c>
    </row>
    <row r="246" spans="1:12" ht="12.75">
      <c r="A246" s="36" t="s">
        <v>15</v>
      </c>
      <c r="B246" s="49">
        <v>0.46</v>
      </c>
      <c r="C246" s="21" t="s">
        <v>22</v>
      </c>
      <c r="D246" s="98">
        <f aca="true" t="shared" si="25" ref="D246:L246">SUM(D243:D245)</f>
        <v>12262</v>
      </c>
      <c r="E246" s="98">
        <f t="shared" si="25"/>
        <v>20731</v>
      </c>
      <c r="F246" s="98">
        <f t="shared" si="25"/>
        <v>15000</v>
      </c>
      <c r="G246" s="98">
        <f t="shared" si="25"/>
        <v>10991</v>
      </c>
      <c r="H246" s="98">
        <f t="shared" si="25"/>
        <v>18737</v>
      </c>
      <c r="I246" s="98">
        <f t="shared" si="25"/>
        <v>10991</v>
      </c>
      <c r="J246" s="104">
        <f t="shared" si="25"/>
        <v>14200</v>
      </c>
      <c r="K246" s="98">
        <f t="shared" si="25"/>
        <v>16048</v>
      </c>
      <c r="L246" s="98">
        <f t="shared" si="25"/>
        <v>30248</v>
      </c>
    </row>
    <row r="247" spans="1:12" ht="12.75">
      <c r="A247" s="36"/>
      <c r="B247" s="23"/>
      <c r="C247" s="21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1:12" ht="12.75">
      <c r="A248" s="36"/>
      <c r="B248" s="49">
        <v>0.47</v>
      </c>
      <c r="C248" s="21" t="s">
        <v>23</v>
      </c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1:12" ht="25.5">
      <c r="A249" s="36"/>
      <c r="B249" s="25" t="s">
        <v>95</v>
      </c>
      <c r="C249" s="21" t="s">
        <v>82</v>
      </c>
      <c r="D249" s="101">
        <v>11113</v>
      </c>
      <c r="E249" s="99">
        <v>7723</v>
      </c>
      <c r="F249" s="101">
        <v>15000</v>
      </c>
      <c r="G249" s="99">
        <v>6271</v>
      </c>
      <c r="H249" s="101">
        <v>21200</v>
      </c>
      <c r="I249" s="99">
        <v>6271</v>
      </c>
      <c r="J249" s="94">
        <v>10650</v>
      </c>
      <c r="K249" s="99">
        <v>6246</v>
      </c>
      <c r="L249" s="99">
        <f>SUM(J249:K249)</f>
        <v>16896</v>
      </c>
    </row>
    <row r="250" spans="1:12" ht="25.5">
      <c r="A250" s="36"/>
      <c r="B250" s="25" t="s">
        <v>96</v>
      </c>
      <c r="C250" s="21" t="s">
        <v>84</v>
      </c>
      <c r="D250" s="115">
        <v>0</v>
      </c>
      <c r="E250" s="99">
        <v>99</v>
      </c>
      <c r="F250" s="115">
        <v>0</v>
      </c>
      <c r="G250" s="99">
        <v>90</v>
      </c>
      <c r="H250" s="115">
        <v>0</v>
      </c>
      <c r="I250" s="99">
        <v>90</v>
      </c>
      <c r="J250" s="115">
        <v>0</v>
      </c>
      <c r="K250" s="101">
        <v>90</v>
      </c>
      <c r="L250" s="99">
        <f>SUM(J250:K250)</f>
        <v>90</v>
      </c>
    </row>
    <row r="251" spans="1:12" ht="25.5">
      <c r="A251" s="36"/>
      <c r="B251" s="25" t="s">
        <v>97</v>
      </c>
      <c r="C251" s="21" t="s">
        <v>86</v>
      </c>
      <c r="D251" s="123">
        <v>148</v>
      </c>
      <c r="E251" s="123">
        <v>199</v>
      </c>
      <c r="F251" s="117">
        <v>0</v>
      </c>
      <c r="G251" s="123">
        <v>210</v>
      </c>
      <c r="H251" s="117">
        <v>0</v>
      </c>
      <c r="I251" s="123">
        <v>210</v>
      </c>
      <c r="J251" s="117">
        <v>0</v>
      </c>
      <c r="K251" s="123">
        <v>240</v>
      </c>
      <c r="L251" s="123">
        <f>SUM(J251:K251)</f>
        <v>240</v>
      </c>
    </row>
    <row r="252" spans="1:12" ht="12.75">
      <c r="A252" s="36" t="s">
        <v>15</v>
      </c>
      <c r="B252" s="49">
        <v>0.47</v>
      </c>
      <c r="C252" s="21" t="s">
        <v>23</v>
      </c>
      <c r="D252" s="98">
        <f aca="true" t="shared" si="26" ref="D252:I252">SUM(D249:D251)</f>
        <v>11261</v>
      </c>
      <c r="E252" s="98">
        <f t="shared" si="26"/>
        <v>8021</v>
      </c>
      <c r="F252" s="123">
        <f t="shared" si="26"/>
        <v>15000</v>
      </c>
      <c r="G252" s="123">
        <f t="shared" si="26"/>
        <v>6571</v>
      </c>
      <c r="H252" s="123">
        <f t="shared" si="26"/>
        <v>21200</v>
      </c>
      <c r="I252" s="123">
        <f t="shared" si="26"/>
        <v>6571</v>
      </c>
      <c r="J252" s="92">
        <f>SUM(J249:J251)</f>
        <v>10650</v>
      </c>
      <c r="K252" s="123">
        <f>SUM(K249:K251)</f>
        <v>6576</v>
      </c>
      <c r="L252" s="123">
        <f>SUM(L249:L251)</f>
        <v>17226</v>
      </c>
    </row>
    <row r="253" spans="1:12" ht="15" customHeight="1">
      <c r="A253" s="36"/>
      <c r="B253" s="23"/>
      <c r="C253" s="21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1:12" ht="12.75">
      <c r="A254" s="36"/>
      <c r="B254" s="49">
        <v>0.48</v>
      </c>
      <c r="C254" s="21" t="s">
        <v>24</v>
      </c>
      <c r="D254" s="100"/>
      <c r="E254" s="100"/>
      <c r="F254" s="100"/>
      <c r="G254" s="100"/>
      <c r="H254" s="100"/>
      <c r="I254" s="100"/>
      <c r="J254" s="100"/>
      <c r="K254" s="100"/>
      <c r="L254" s="100"/>
    </row>
    <row r="255" spans="1:12" ht="25.5">
      <c r="A255" s="36"/>
      <c r="B255" s="25" t="s">
        <v>98</v>
      </c>
      <c r="C255" s="21" t="s">
        <v>82</v>
      </c>
      <c r="D255" s="100">
        <v>13603</v>
      </c>
      <c r="E255" s="124">
        <v>26493</v>
      </c>
      <c r="F255" s="100">
        <v>15000</v>
      </c>
      <c r="G255" s="124">
        <v>21132</v>
      </c>
      <c r="H255" s="100">
        <v>23300</v>
      </c>
      <c r="I255" s="124">
        <v>21132</v>
      </c>
      <c r="J255" s="136">
        <v>16472</v>
      </c>
      <c r="K255" s="124">
        <v>25409</v>
      </c>
      <c r="L255" s="124">
        <f>SUM(J255:K255)</f>
        <v>41881</v>
      </c>
    </row>
    <row r="256" spans="1:12" ht="25.5">
      <c r="A256" s="36"/>
      <c r="B256" s="25" t="s">
        <v>99</v>
      </c>
      <c r="C256" s="21" t="s">
        <v>84</v>
      </c>
      <c r="D256" s="136">
        <v>30</v>
      </c>
      <c r="E256" s="124">
        <v>100</v>
      </c>
      <c r="F256" s="113">
        <v>0</v>
      </c>
      <c r="G256" s="124">
        <v>90</v>
      </c>
      <c r="H256" s="113">
        <v>0</v>
      </c>
      <c r="I256" s="124">
        <v>90</v>
      </c>
      <c r="J256" s="113">
        <v>0</v>
      </c>
      <c r="K256" s="100">
        <v>90</v>
      </c>
      <c r="L256" s="124">
        <f>SUM(J256:K256)</f>
        <v>90</v>
      </c>
    </row>
    <row r="257" spans="1:12" ht="25.5">
      <c r="A257" s="36"/>
      <c r="B257" s="25" t="s">
        <v>100</v>
      </c>
      <c r="C257" s="21" t="s">
        <v>86</v>
      </c>
      <c r="D257" s="124">
        <v>200</v>
      </c>
      <c r="E257" s="124">
        <v>347</v>
      </c>
      <c r="F257" s="118">
        <v>0</v>
      </c>
      <c r="G257" s="124">
        <v>315</v>
      </c>
      <c r="H257" s="118">
        <v>0</v>
      </c>
      <c r="I257" s="124">
        <v>315</v>
      </c>
      <c r="J257" s="118">
        <v>0</v>
      </c>
      <c r="K257" s="100">
        <v>360</v>
      </c>
      <c r="L257" s="124">
        <f>SUM(J257:K257)</f>
        <v>360</v>
      </c>
    </row>
    <row r="258" spans="1:12" ht="12.75">
      <c r="A258" s="36" t="s">
        <v>15</v>
      </c>
      <c r="B258" s="49">
        <v>0.48</v>
      </c>
      <c r="C258" s="21" t="s">
        <v>24</v>
      </c>
      <c r="D258" s="98">
        <f aca="true" t="shared" si="27" ref="D258:L258">SUM(D255:D257)</f>
        <v>13833</v>
      </c>
      <c r="E258" s="98">
        <f t="shared" si="27"/>
        <v>26940</v>
      </c>
      <c r="F258" s="98">
        <f t="shared" si="27"/>
        <v>15000</v>
      </c>
      <c r="G258" s="98">
        <f t="shared" si="27"/>
        <v>21537</v>
      </c>
      <c r="H258" s="98">
        <f t="shared" si="27"/>
        <v>23300</v>
      </c>
      <c r="I258" s="98">
        <f t="shared" si="27"/>
        <v>21537</v>
      </c>
      <c r="J258" s="104">
        <f t="shared" si="27"/>
        <v>16472</v>
      </c>
      <c r="K258" s="98">
        <f t="shared" si="27"/>
        <v>25859</v>
      </c>
      <c r="L258" s="98">
        <f t="shared" si="27"/>
        <v>42331</v>
      </c>
    </row>
    <row r="259" spans="1:12" ht="15" customHeight="1">
      <c r="A259" s="36"/>
      <c r="B259" s="49"/>
      <c r="C259" s="21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1:12" ht="25.5">
      <c r="A260" s="36"/>
      <c r="B260" s="49">
        <v>0.49</v>
      </c>
      <c r="C260" s="21" t="s">
        <v>314</v>
      </c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1:12" ht="25.5">
      <c r="A261" s="36"/>
      <c r="B261" s="25" t="s">
        <v>124</v>
      </c>
      <c r="C261" s="21" t="s">
        <v>82</v>
      </c>
      <c r="D261" s="97">
        <v>0</v>
      </c>
      <c r="E261" s="97">
        <v>0</v>
      </c>
      <c r="F261" s="97">
        <v>0</v>
      </c>
      <c r="G261" s="99">
        <v>1000</v>
      </c>
      <c r="H261" s="97">
        <v>0</v>
      </c>
      <c r="I261" s="99">
        <v>1000</v>
      </c>
      <c r="J261" s="97">
        <v>0</v>
      </c>
      <c r="K261" s="99">
        <v>1000</v>
      </c>
      <c r="L261" s="99">
        <f>SUM(J261:K261)</f>
        <v>1000</v>
      </c>
    </row>
    <row r="262" spans="1:12" ht="25.5">
      <c r="A262" s="36"/>
      <c r="B262" s="25" t="s">
        <v>125</v>
      </c>
      <c r="C262" s="21" t="s">
        <v>84</v>
      </c>
      <c r="D262" s="97">
        <v>0</v>
      </c>
      <c r="E262" s="97">
        <v>0</v>
      </c>
      <c r="F262" s="97">
        <v>0</v>
      </c>
      <c r="G262" s="99">
        <v>1</v>
      </c>
      <c r="H262" s="97">
        <v>0</v>
      </c>
      <c r="I262" s="99">
        <v>1</v>
      </c>
      <c r="J262" s="97">
        <v>0</v>
      </c>
      <c r="K262" s="99">
        <v>1</v>
      </c>
      <c r="L262" s="99">
        <f>SUM(J262:K262)</f>
        <v>1</v>
      </c>
    </row>
    <row r="263" spans="1:12" ht="25.5">
      <c r="A263" s="36"/>
      <c r="B263" s="25" t="s">
        <v>126</v>
      </c>
      <c r="C263" s="21" t="s">
        <v>86</v>
      </c>
      <c r="D263" s="97">
        <v>0</v>
      </c>
      <c r="E263" s="97">
        <v>0</v>
      </c>
      <c r="F263" s="97">
        <v>0</v>
      </c>
      <c r="G263" s="99">
        <v>1</v>
      </c>
      <c r="H263" s="97">
        <v>0</v>
      </c>
      <c r="I263" s="99">
        <v>1</v>
      </c>
      <c r="J263" s="97">
        <v>0</v>
      </c>
      <c r="K263" s="99">
        <v>1</v>
      </c>
      <c r="L263" s="99">
        <f>SUM(J263:K263)</f>
        <v>1</v>
      </c>
    </row>
    <row r="264" spans="1:12" ht="25.5">
      <c r="A264" s="36" t="s">
        <v>15</v>
      </c>
      <c r="B264" s="49">
        <v>0.49</v>
      </c>
      <c r="C264" s="21" t="s">
        <v>314</v>
      </c>
      <c r="D264" s="105">
        <f aca="true" t="shared" si="28" ref="D264:L264">SUM(D261:D263)</f>
        <v>0</v>
      </c>
      <c r="E264" s="105">
        <f t="shared" si="28"/>
        <v>0</v>
      </c>
      <c r="F264" s="105">
        <f t="shared" si="28"/>
        <v>0</v>
      </c>
      <c r="G264" s="98">
        <f t="shared" si="28"/>
        <v>1002</v>
      </c>
      <c r="H264" s="105">
        <f t="shared" si="28"/>
        <v>0</v>
      </c>
      <c r="I264" s="98">
        <f t="shared" si="28"/>
        <v>1002</v>
      </c>
      <c r="J264" s="105">
        <f t="shared" si="28"/>
        <v>0</v>
      </c>
      <c r="K264" s="98">
        <f t="shared" si="28"/>
        <v>1002</v>
      </c>
      <c r="L264" s="98">
        <f t="shared" si="28"/>
        <v>1002</v>
      </c>
    </row>
    <row r="265" spans="1:12" ht="12.75">
      <c r="A265" s="36" t="s">
        <v>15</v>
      </c>
      <c r="B265" s="46">
        <v>80.001</v>
      </c>
      <c r="C265" s="26" t="s">
        <v>80</v>
      </c>
      <c r="D265" s="99">
        <f aca="true" t="shared" si="29" ref="D265:L265">D258+D252+D246+D240+D264</f>
        <v>130236</v>
      </c>
      <c r="E265" s="99">
        <f t="shared" si="29"/>
        <v>220672</v>
      </c>
      <c r="F265" s="99">
        <f t="shared" si="29"/>
        <v>165000</v>
      </c>
      <c r="G265" s="99">
        <f t="shared" si="29"/>
        <v>192580</v>
      </c>
      <c r="H265" s="99">
        <f t="shared" si="29"/>
        <v>206800</v>
      </c>
      <c r="I265" s="99">
        <f t="shared" si="29"/>
        <v>228580</v>
      </c>
      <c r="J265" s="91">
        <f t="shared" si="29"/>
        <v>119594</v>
      </c>
      <c r="K265" s="99">
        <f t="shared" si="29"/>
        <v>241003</v>
      </c>
      <c r="L265" s="99">
        <f t="shared" si="29"/>
        <v>360597</v>
      </c>
    </row>
    <row r="266" spans="1:12" ht="12.75">
      <c r="A266" s="36" t="s">
        <v>15</v>
      </c>
      <c r="B266" s="23">
        <v>80</v>
      </c>
      <c r="C266" s="21" t="s">
        <v>18</v>
      </c>
      <c r="D266" s="98">
        <f aca="true" t="shared" si="30" ref="D266:L266">D265</f>
        <v>130236</v>
      </c>
      <c r="E266" s="98">
        <f t="shared" si="30"/>
        <v>220672</v>
      </c>
      <c r="F266" s="98">
        <f t="shared" si="30"/>
        <v>165000</v>
      </c>
      <c r="G266" s="98">
        <f t="shared" si="30"/>
        <v>192580</v>
      </c>
      <c r="H266" s="98">
        <f t="shared" si="30"/>
        <v>206800</v>
      </c>
      <c r="I266" s="98">
        <f t="shared" si="30"/>
        <v>228580</v>
      </c>
      <c r="J266" s="104">
        <f t="shared" si="30"/>
        <v>119594</v>
      </c>
      <c r="K266" s="98">
        <f t="shared" si="30"/>
        <v>241003</v>
      </c>
      <c r="L266" s="98">
        <f t="shared" si="30"/>
        <v>360597</v>
      </c>
    </row>
    <row r="267" spans="1:12" ht="12.75">
      <c r="A267" s="36" t="s">
        <v>15</v>
      </c>
      <c r="B267" s="27">
        <v>2801</v>
      </c>
      <c r="C267" s="26" t="s">
        <v>3</v>
      </c>
      <c r="D267" s="98">
        <f aca="true" t="shared" si="31" ref="D267:L267">D266+D227+D197+D185</f>
        <v>256363</v>
      </c>
      <c r="E267" s="98">
        <f t="shared" si="31"/>
        <v>342931</v>
      </c>
      <c r="F267" s="98">
        <f t="shared" si="31"/>
        <v>327350</v>
      </c>
      <c r="G267" s="98">
        <f t="shared" si="31"/>
        <v>307565</v>
      </c>
      <c r="H267" s="98">
        <f t="shared" si="31"/>
        <v>407350</v>
      </c>
      <c r="I267" s="98">
        <f t="shared" si="31"/>
        <v>358665</v>
      </c>
      <c r="J267" s="104">
        <f t="shared" si="31"/>
        <v>209344</v>
      </c>
      <c r="K267" s="98">
        <f t="shared" si="31"/>
        <v>620434</v>
      </c>
      <c r="L267" s="98">
        <f t="shared" si="31"/>
        <v>829778</v>
      </c>
    </row>
    <row r="268" spans="1:12" ht="12.75" hidden="1">
      <c r="A268" s="36"/>
      <c r="B268" s="27"/>
      <c r="C268" s="26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1:12" ht="12.75" hidden="1">
      <c r="A269" s="36" t="s">
        <v>17</v>
      </c>
      <c r="B269" s="27">
        <v>3054</v>
      </c>
      <c r="C269" s="26" t="s">
        <v>4</v>
      </c>
      <c r="D269" s="99"/>
      <c r="E269" s="99"/>
      <c r="F269" s="101"/>
      <c r="G269" s="101"/>
      <c r="H269" s="101"/>
      <c r="I269" s="101"/>
      <c r="J269" s="101"/>
      <c r="K269" s="101"/>
      <c r="L269" s="101"/>
    </row>
    <row r="270" spans="1:12" ht="12.75" hidden="1">
      <c r="A270" s="43"/>
      <c r="B270" s="65">
        <v>4</v>
      </c>
      <c r="C270" s="67" t="s">
        <v>101</v>
      </c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1:12" ht="12.75" hidden="1">
      <c r="A271" s="36"/>
      <c r="B271" s="46">
        <v>4.105</v>
      </c>
      <c r="C271" s="26" t="s">
        <v>19</v>
      </c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1:12" ht="12.75" hidden="1">
      <c r="A272" s="36"/>
      <c r="B272" s="47">
        <v>60</v>
      </c>
      <c r="C272" s="9" t="s">
        <v>244</v>
      </c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1:12" ht="25.5" hidden="1">
      <c r="A273" s="36"/>
      <c r="B273" s="47">
        <v>71</v>
      </c>
      <c r="C273" s="21" t="s">
        <v>207</v>
      </c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1:12" ht="12.75" hidden="1">
      <c r="A274" s="36"/>
      <c r="B274" s="47" t="s">
        <v>168</v>
      </c>
      <c r="C274" s="9" t="s">
        <v>132</v>
      </c>
      <c r="D274" s="115">
        <v>0</v>
      </c>
      <c r="E274" s="115">
        <v>0</v>
      </c>
      <c r="F274" s="115">
        <v>0</v>
      </c>
      <c r="G274" s="115">
        <v>0</v>
      </c>
      <c r="H274" s="115">
        <v>0</v>
      </c>
      <c r="I274" s="115">
        <v>0</v>
      </c>
      <c r="J274" s="115">
        <v>0</v>
      </c>
      <c r="K274" s="115">
        <v>0</v>
      </c>
      <c r="L274" s="115">
        <f>SUM(J274:K274)</f>
        <v>0</v>
      </c>
    </row>
    <row r="275" spans="1:12" ht="12" customHeight="1" hidden="1">
      <c r="A275" s="36"/>
      <c r="B275" s="47"/>
      <c r="C275" s="9"/>
      <c r="D275" s="101"/>
      <c r="E275" s="100"/>
      <c r="F275" s="101"/>
      <c r="G275" s="101"/>
      <c r="H275" s="101"/>
      <c r="I275" s="101"/>
      <c r="J275" s="101"/>
      <c r="K275" s="101"/>
      <c r="L275" s="101"/>
    </row>
    <row r="276" spans="1:12" ht="12.75" hidden="1">
      <c r="A276" s="36"/>
      <c r="B276" s="47">
        <v>61</v>
      </c>
      <c r="C276" s="9" t="s">
        <v>141</v>
      </c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1:12" ht="25.5" hidden="1">
      <c r="A277" s="36"/>
      <c r="B277" s="47">
        <v>71</v>
      </c>
      <c r="C277" s="21" t="s">
        <v>207</v>
      </c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1:12" ht="12.75" hidden="1">
      <c r="A278" s="36"/>
      <c r="B278" s="47" t="s">
        <v>169</v>
      </c>
      <c r="C278" s="9" t="s">
        <v>142</v>
      </c>
      <c r="D278" s="115">
        <v>0</v>
      </c>
      <c r="E278" s="115">
        <v>0</v>
      </c>
      <c r="F278" s="115">
        <v>0</v>
      </c>
      <c r="G278" s="115">
        <v>0</v>
      </c>
      <c r="H278" s="115">
        <v>0</v>
      </c>
      <c r="I278" s="115">
        <v>0</v>
      </c>
      <c r="J278" s="115">
        <v>0</v>
      </c>
      <c r="K278" s="115">
        <v>0</v>
      </c>
      <c r="L278" s="115">
        <f>SUM(J278:K278)</f>
        <v>0</v>
      </c>
    </row>
    <row r="279" spans="1:12" ht="12.75" hidden="1">
      <c r="A279" s="36" t="s">
        <v>15</v>
      </c>
      <c r="B279" s="46">
        <v>4.105</v>
      </c>
      <c r="C279" s="26" t="s">
        <v>19</v>
      </c>
      <c r="D279" s="116">
        <f aca="true" t="shared" si="32" ref="D279:L279">D278+D274</f>
        <v>0</v>
      </c>
      <c r="E279" s="116">
        <f t="shared" si="32"/>
        <v>0</v>
      </c>
      <c r="F279" s="116">
        <f t="shared" si="32"/>
        <v>0</v>
      </c>
      <c r="G279" s="116">
        <f t="shared" si="32"/>
        <v>0</v>
      </c>
      <c r="H279" s="116">
        <f t="shared" si="32"/>
        <v>0</v>
      </c>
      <c r="I279" s="116">
        <f t="shared" si="32"/>
        <v>0</v>
      </c>
      <c r="J279" s="116">
        <f t="shared" si="32"/>
        <v>0</v>
      </c>
      <c r="K279" s="116">
        <f t="shared" si="32"/>
        <v>0</v>
      </c>
      <c r="L279" s="116">
        <f t="shared" si="32"/>
        <v>0</v>
      </c>
    </row>
    <row r="280" spans="1:12" ht="12.75" hidden="1">
      <c r="A280" s="36" t="s">
        <v>15</v>
      </c>
      <c r="B280" s="47">
        <v>4</v>
      </c>
      <c r="C280" s="21" t="s">
        <v>101</v>
      </c>
      <c r="D280" s="117">
        <f aca="true" t="shared" si="33" ref="D280:L281">D279</f>
        <v>0</v>
      </c>
      <c r="E280" s="117">
        <f t="shared" si="33"/>
        <v>0</v>
      </c>
      <c r="F280" s="117">
        <f t="shared" si="33"/>
        <v>0</v>
      </c>
      <c r="G280" s="117">
        <f t="shared" si="33"/>
        <v>0</v>
      </c>
      <c r="H280" s="117">
        <f t="shared" si="33"/>
        <v>0</v>
      </c>
      <c r="I280" s="117">
        <f t="shared" si="33"/>
        <v>0</v>
      </c>
      <c r="J280" s="117">
        <f t="shared" si="33"/>
        <v>0</v>
      </c>
      <c r="K280" s="117">
        <f t="shared" si="33"/>
        <v>0</v>
      </c>
      <c r="L280" s="117">
        <f t="shared" si="33"/>
        <v>0</v>
      </c>
    </row>
    <row r="281" spans="1:12" ht="12.75" hidden="1">
      <c r="A281" s="36" t="s">
        <v>15</v>
      </c>
      <c r="B281" s="27">
        <v>3054</v>
      </c>
      <c r="C281" s="26" t="s">
        <v>4</v>
      </c>
      <c r="D281" s="116">
        <f t="shared" si="33"/>
        <v>0</v>
      </c>
      <c r="E281" s="116">
        <f t="shared" si="33"/>
        <v>0</v>
      </c>
      <c r="F281" s="116">
        <f t="shared" si="33"/>
        <v>0</v>
      </c>
      <c r="G281" s="116">
        <f t="shared" si="33"/>
        <v>0</v>
      </c>
      <c r="H281" s="116">
        <f t="shared" si="33"/>
        <v>0</v>
      </c>
      <c r="I281" s="116">
        <f t="shared" si="33"/>
        <v>0</v>
      </c>
      <c r="J281" s="116">
        <f t="shared" si="33"/>
        <v>0</v>
      </c>
      <c r="K281" s="116">
        <f t="shared" si="33"/>
        <v>0</v>
      </c>
      <c r="L281" s="116">
        <f t="shared" si="33"/>
        <v>0</v>
      </c>
    </row>
    <row r="282" spans="1:12" ht="12.75">
      <c r="A282" s="53" t="s">
        <v>15</v>
      </c>
      <c r="B282" s="54"/>
      <c r="C282" s="55" t="s">
        <v>16</v>
      </c>
      <c r="D282" s="98">
        <f aca="true" t="shared" si="34" ref="D282:L282">D281+D76+D267+D134</f>
        <v>256363</v>
      </c>
      <c r="E282" s="98">
        <f t="shared" si="34"/>
        <v>352848</v>
      </c>
      <c r="F282" s="98">
        <f t="shared" si="34"/>
        <v>327350</v>
      </c>
      <c r="G282" s="98">
        <f t="shared" si="34"/>
        <v>315146</v>
      </c>
      <c r="H282" s="98">
        <f t="shared" si="34"/>
        <v>407350</v>
      </c>
      <c r="I282" s="98">
        <f t="shared" si="34"/>
        <v>366246</v>
      </c>
      <c r="J282" s="104">
        <f t="shared" si="34"/>
        <v>209344</v>
      </c>
      <c r="K282" s="98">
        <f t="shared" si="34"/>
        <v>629296</v>
      </c>
      <c r="L282" s="98">
        <f t="shared" si="34"/>
        <v>838640</v>
      </c>
    </row>
    <row r="283" spans="1:12" ht="9.75" customHeight="1">
      <c r="A283" s="36"/>
      <c r="B283" s="23"/>
      <c r="C283" s="26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1:12" ht="12.75">
      <c r="A284" s="36"/>
      <c r="B284" s="23"/>
      <c r="C284" s="26" t="s">
        <v>102</v>
      </c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1:12" ht="12.75" hidden="1">
      <c r="A285" s="36" t="s">
        <v>17</v>
      </c>
      <c r="B285" s="16">
        <v>4059</v>
      </c>
      <c r="C285" s="8" t="s">
        <v>5</v>
      </c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1:12" ht="12.75" hidden="1">
      <c r="A286" s="41"/>
      <c r="B286" s="35">
        <v>80</v>
      </c>
      <c r="C286" s="9" t="s">
        <v>18</v>
      </c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1:12" ht="12.75" hidden="1">
      <c r="A287" s="41"/>
      <c r="B287" s="46">
        <v>80.051</v>
      </c>
      <c r="C287" s="8" t="s">
        <v>103</v>
      </c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1:12" ht="12.75" hidden="1">
      <c r="A288" s="41"/>
      <c r="B288" s="35">
        <v>32</v>
      </c>
      <c r="C288" s="9" t="s">
        <v>20</v>
      </c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1:12" s="18" customFormat="1" ht="12.75" hidden="1">
      <c r="A289" s="41"/>
      <c r="B289" s="35">
        <v>45</v>
      </c>
      <c r="C289" s="9" t="s">
        <v>21</v>
      </c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1:12" s="18" customFormat="1" ht="12.75" hidden="1">
      <c r="A290" s="41"/>
      <c r="B290" s="12" t="s">
        <v>104</v>
      </c>
      <c r="C290" s="9" t="s">
        <v>245</v>
      </c>
      <c r="D290" s="118">
        <v>0</v>
      </c>
      <c r="E290" s="113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f>SUM(J290:K290)</f>
        <v>0</v>
      </c>
    </row>
    <row r="291" spans="1:12" s="18" customFormat="1" ht="12.75" hidden="1">
      <c r="A291" s="41" t="s">
        <v>15</v>
      </c>
      <c r="B291" s="35">
        <v>32</v>
      </c>
      <c r="C291" s="9" t="s">
        <v>20</v>
      </c>
      <c r="D291" s="105">
        <f aca="true" t="shared" si="35" ref="D291:L291">SUM(D290)</f>
        <v>0</v>
      </c>
      <c r="E291" s="105">
        <f t="shared" si="35"/>
        <v>0</v>
      </c>
      <c r="F291" s="105">
        <f t="shared" si="35"/>
        <v>0</v>
      </c>
      <c r="G291" s="105">
        <f t="shared" si="35"/>
        <v>0</v>
      </c>
      <c r="H291" s="105">
        <f t="shared" si="35"/>
        <v>0</v>
      </c>
      <c r="I291" s="105">
        <f t="shared" si="35"/>
        <v>0</v>
      </c>
      <c r="J291" s="105">
        <f t="shared" si="35"/>
        <v>0</v>
      </c>
      <c r="K291" s="105">
        <f t="shared" si="35"/>
        <v>0</v>
      </c>
      <c r="L291" s="105">
        <f t="shared" si="35"/>
        <v>0</v>
      </c>
    </row>
    <row r="292" spans="1:12" s="18" customFormat="1" ht="12.75" hidden="1">
      <c r="A292" s="41" t="s">
        <v>15</v>
      </c>
      <c r="B292" s="46">
        <v>80.051</v>
      </c>
      <c r="C292" s="8" t="s">
        <v>103</v>
      </c>
      <c r="D292" s="105">
        <f aca="true" t="shared" si="36" ref="D292:L294">D291</f>
        <v>0</v>
      </c>
      <c r="E292" s="105">
        <f t="shared" si="36"/>
        <v>0</v>
      </c>
      <c r="F292" s="105">
        <f t="shared" si="36"/>
        <v>0</v>
      </c>
      <c r="G292" s="105">
        <f t="shared" si="36"/>
        <v>0</v>
      </c>
      <c r="H292" s="105">
        <f t="shared" si="36"/>
        <v>0</v>
      </c>
      <c r="I292" s="105">
        <f t="shared" si="36"/>
        <v>0</v>
      </c>
      <c r="J292" s="105">
        <f t="shared" si="36"/>
        <v>0</v>
      </c>
      <c r="K292" s="105">
        <f t="shared" si="36"/>
        <v>0</v>
      </c>
      <c r="L292" s="105">
        <f t="shared" si="36"/>
        <v>0</v>
      </c>
    </row>
    <row r="293" spans="1:12" s="18" customFormat="1" ht="12.75" hidden="1">
      <c r="A293" s="41" t="s">
        <v>15</v>
      </c>
      <c r="B293" s="35">
        <v>80</v>
      </c>
      <c r="C293" s="9" t="s">
        <v>18</v>
      </c>
      <c r="D293" s="105">
        <f t="shared" si="36"/>
        <v>0</v>
      </c>
      <c r="E293" s="105">
        <f t="shared" si="36"/>
        <v>0</v>
      </c>
      <c r="F293" s="105">
        <f t="shared" si="36"/>
        <v>0</v>
      </c>
      <c r="G293" s="105">
        <f t="shared" si="36"/>
        <v>0</v>
      </c>
      <c r="H293" s="105">
        <f t="shared" si="36"/>
        <v>0</v>
      </c>
      <c r="I293" s="105">
        <f t="shared" si="36"/>
        <v>0</v>
      </c>
      <c r="J293" s="105">
        <f t="shared" si="36"/>
        <v>0</v>
      </c>
      <c r="K293" s="105">
        <f t="shared" si="36"/>
        <v>0</v>
      </c>
      <c r="L293" s="105">
        <f t="shared" si="36"/>
        <v>0</v>
      </c>
    </row>
    <row r="294" spans="1:12" s="18" customFormat="1" ht="12.75" hidden="1">
      <c r="A294" s="36" t="s">
        <v>15</v>
      </c>
      <c r="B294" s="16">
        <v>4059</v>
      </c>
      <c r="C294" s="8" t="s">
        <v>5</v>
      </c>
      <c r="D294" s="105">
        <f t="shared" si="36"/>
        <v>0</v>
      </c>
      <c r="E294" s="105">
        <f t="shared" si="36"/>
        <v>0</v>
      </c>
      <c r="F294" s="105">
        <f t="shared" si="36"/>
        <v>0</v>
      </c>
      <c r="G294" s="105">
        <f t="shared" si="36"/>
        <v>0</v>
      </c>
      <c r="H294" s="105">
        <f t="shared" si="36"/>
        <v>0</v>
      </c>
      <c r="I294" s="105">
        <f t="shared" si="36"/>
        <v>0</v>
      </c>
      <c r="J294" s="105">
        <f t="shared" si="36"/>
        <v>0</v>
      </c>
      <c r="K294" s="105">
        <f t="shared" si="36"/>
        <v>0</v>
      </c>
      <c r="L294" s="105">
        <f t="shared" si="36"/>
        <v>0</v>
      </c>
    </row>
    <row r="295" spans="1:12" ht="9.75" customHeight="1" hidden="1">
      <c r="A295" s="36"/>
      <c r="B295" s="16"/>
      <c r="C295" s="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1:12" ht="25.5">
      <c r="A296" s="36" t="s">
        <v>17</v>
      </c>
      <c r="B296" s="27">
        <v>4801</v>
      </c>
      <c r="C296" s="26" t="s">
        <v>7</v>
      </c>
      <c r="D296" s="100"/>
      <c r="E296" s="100"/>
      <c r="F296" s="100"/>
      <c r="G296" s="100"/>
      <c r="H296" s="100"/>
      <c r="I296" s="100"/>
      <c r="J296" s="100"/>
      <c r="K296" s="100"/>
      <c r="L296" s="100"/>
    </row>
    <row r="297" spans="1:12" ht="12.75">
      <c r="A297" s="36"/>
      <c r="B297" s="47">
        <v>1</v>
      </c>
      <c r="C297" s="21" t="s">
        <v>25</v>
      </c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1:12" ht="12.75">
      <c r="A298" s="36"/>
      <c r="B298" s="50">
        <v>1.8</v>
      </c>
      <c r="C298" s="26" t="s">
        <v>31</v>
      </c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1:12" ht="25.5">
      <c r="A299" s="36"/>
      <c r="B299" s="23">
        <v>60</v>
      </c>
      <c r="C299" s="21" t="s">
        <v>106</v>
      </c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1:12" ht="28.5" customHeight="1">
      <c r="A300" s="36"/>
      <c r="B300" s="23" t="s">
        <v>334</v>
      </c>
      <c r="C300" s="21" t="s">
        <v>335</v>
      </c>
      <c r="D300" s="97">
        <v>0</v>
      </c>
      <c r="E300" s="97">
        <v>0</v>
      </c>
      <c r="F300" s="97">
        <v>0</v>
      </c>
      <c r="G300" s="97">
        <v>0</v>
      </c>
      <c r="H300" s="91">
        <v>8000</v>
      </c>
      <c r="I300" s="97">
        <v>0</v>
      </c>
      <c r="J300" s="97">
        <v>0</v>
      </c>
      <c r="K300" s="97">
        <v>0</v>
      </c>
      <c r="L300" s="97">
        <f>SUM(J300:K300)</f>
        <v>0</v>
      </c>
    </row>
    <row r="301" spans="1:12" ht="13.5" customHeight="1">
      <c r="A301" s="36" t="s">
        <v>15</v>
      </c>
      <c r="B301" s="23">
        <v>60</v>
      </c>
      <c r="C301" s="21" t="s">
        <v>108</v>
      </c>
      <c r="D301" s="105">
        <f aca="true" t="shared" si="37" ref="D301:L301">SUM(D300:D300)</f>
        <v>0</v>
      </c>
      <c r="E301" s="105">
        <f t="shared" si="37"/>
        <v>0</v>
      </c>
      <c r="F301" s="105">
        <f t="shared" si="37"/>
        <v>0</v>
      </c>
      <c r="G301" s="105">
        <f t="shared" si="37"/>
        <v>0</v>
      </c>
      <c r="H301" s="104">
        <f t="shared" si="37"/>
        <v>8000</v>
      </c>
      <c r="I301" s="105">
        <f t="shared" si="37"/>
        <v>0</v>
      </c>
      <c r="J301" s="105">
        <f t="shared" si="37"/>
        <v>0</v>
      </c>
      <c r="K301" s="105">
        <f t="shared" si="37"/>
        <v>0</v>
      </c>
      <c r="L301" s="105">
        <f t="shared" si="37"/>
        <v>0</v>
      </c>
    </row>
    <row r="302" spans="1:12" ht="12.75">
      <c r="A302" s="36"/>
      <c r="B302" s="23"/>
      <c r="C302" s="21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1:12" ht="12.75">
      <c r="A303" s="36"/>
      <c r="B303" s="23">
        <v>62</v>
      </c>
      <c r="C303" s="21" t="s">
        <v>107</v>
      </c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1:12" ht="25.5">
      <c r="A304" s="36"/>
      <c r="B304" s="23" t="s">
        <v>336</v>
      </c>
      <c r="C304" s="21" t="s">
        <v>337</v>
      </c>
      <c r="D304" s="97">
        <v>0</v>
      </c>
      <c r="E304" s="97">
        <v>0</v>
      </c>
      <c r="F304" s="97">
        <v>0</v>
      </c>
      <c r="G304" s="97">
        <v>0</v>
      </c>
      <c r="H304" s="91">
        <v>4200</v>
      </c>
      <c r="I304" s="97">
        <v>0</v>
      </c>
      <c r="J304" s="97">
        <v>0</v>
      </c>
      <c r="K304" s="97">
        <v>0</v>
      </c>
      <c r="L304" s="97">
        <f>SUM(J304:K304)</f>
        <v>0</v>
      </c>
    </row>
    <row r="305" spans="1:12" ht="12.75">
      <c r="A305" s="36" t="s">
        <v>15</v>
      </c>
      <c r="B305" s="23">
        <v>62</v>
      </c>
      <c r="C305" s="21" t="s">
        <v>107</v>
      </c>
      <c r="D305" s="105">
        <f aca="true" t="shared" si="38" ref="D305:L305">SUM(D304:D304)</f>
        <v>0</v>
      </c>
      <c r="E305" s="105">
        <f t="shared" si="38"/>
        <v>0</v>
      </c>
      <c r="F305" s="105">
        <f t="shared" si="38"/>
        <v>0</v>
      </c>
      <c r="G305" s="105">
        <f t="shared" si="38"/>
        <v>0</v>
      </c>
      <c r="H305" s="104">
        <f t="shared" si="38"/>
        <v>4200</v>
      </c>
      <c r="I305" s="105">
        <f t="shared" si="38"/>
        <v>0</v>
      </c>
      <c r="J305" s="105">
        <f t="shared" si="38"/>
        <v>0</v>
      </c>
      <c r="K305" s="105">
        <f t="shared" si="38"/>
        <v>0</v>
      </c>
      <c r="L305" s="105">
        <f t="shared" si="38"/>
        <v>0</v>
      </c>
    </row>
    <row r="306" spans="1:12" ht="12.75">
      <c r="A306" s="36"/>
      <c r="B306" s="23"/>
      <c r="C306" s="21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1:12" ht="25.5" customHeight="1">
      <c r="A307" s="36"/>
      <c r="B307" s="23">
        <v>79</v>
      </c>
      <c r="C307" s="21" t="s">
        <v>311</v>
      </c>
      <c r="D307" s="63"/>
      <c r="E307" s="63"/>
      <c r="F307" s="63"/>
      <c r="G307" s="63"/>
      <c r="H307" s="63"/>
      <c r="I307" s="63"/>
      <c r="J307" s="63"/>
      <c r="K307" s="115"/>
      <c r="L307" s="115"/>
    </row>
    <row r="308" spans="1:12" ht="25.5" customHeight="1">
      <c r="A308" s="36"/>
      <c r="B308" s="23">
        <v>71</v>
      </c>
      <c r="C308" s="21" t="s">
        <v>306</v>
      </c>
      <c r="D308" s="63"/>
      <c r="E308" s="63"/>
      <c r="F308" s="63"/>
      <c r="G308" s="63"/>
      <c r="H308" s="63"/>
      <c r="I308" s="63"/>
      <c r="J308" s="63"/>
      <c r="K308" s="115"/>
      <c r="L308" s="115"/>
    </row>
    <row r="309" spans="1:12" ht="25.5">
      <c r="A309" s="36"/>
      <c r="B309" s="23" t="s">
        <v>293</v>
      </c>
      <c r="C309" s="21" t="s">
        <v>123</v>
      </c>
      <c r="D309" s="115">
        <v>0</v>
      </c>
      <c r="E309" s="115">
        <v>0</v>
      </c>
      <c r="F309" s="94">
        <v>10100</v>
      </c>
      <c r="G309" s="115">
        <v>0</v>
      </c>
      <c r="H309" s="94">
        <v>10100</v>
      </c>
      <c r="I309" s="115">
        <v>0</v>
      </c>
      <c r="J309" s="101">
        <v>10100</v>
      </c>
      <c r="K309" s="115">
        <v>0</v>
      </c>
      <c r="L309" s="93">
        <f>SUM(J309:K309)</f>
        <v>10100</v>
      </c>
    </row>
    <row r="310" spans="1:12" ht="12.75" customHeight="1">
      <c r="A310" s="36"/>
      <c r="B310" s="23"/>
      <c r="C310" s="21"/>
      <c r="D310" s="63"/>
      <c r="E310" s="63"/>
      <c r="F310" s="63"/>
      <c r="G310" s="63"/>
      <c r="H310" s="63"/>
      <c r="I310" s="63"/>
      <c r="J310" s="63"/>
      <c r="K310" s="115"/>
      <c r="L310" s="115"/>
    </row>
    <row r="311" spans="1:12" ht="25.5" customHeight="1">
      <c r="A311" s="36"/>
      <c r="B311" s="23">
        <v>72</v>
      </c>
      <c r="C311" s="21" t="s">
        <v>316</v>
      </c>
      <c r="D311" s="63"/>
      <c r="E311" s="63"/>
      <c r="F311" s="63"/>
      <c r="G311" s="63"/>
      <c r="H311" s="63"/>
      <c r="I311" s="63"/>
      <c r="J311" s="63"/>
      <c r="K311" s="115"/>
      <c r="L311" s="115"/>
    </row>
    <row r="312" spans="1:12" ht="12.75" customHeight="1">
      <c r="A312" s="36"/>
      <c r="B312" s="23" t="s">
        <v>294</v>
      </c>
      <c r="C312" s="21" t="s">
        <v>123</v>
      </c>
      <c r="D312" s="115">
        <v>0</v>
      </c>
      <c r="E312" s="115">
        <v>0</v>
      </c>
      <c r="F312" s="94">
        <v>10100</v>
      </c>
      <c r="G312" s="115">
        <v>0</v>
      </c>
      <c r="H312" s="94">
        <v>10100</v>
      </c>
      <c r="I312" s="115">
        <v>0</v>
      </c>
      <c r="J312" s="101">
        <v>10100</v>
      </c>
      <c r="K312" s="115">
        <v>0</v>
      </c>
      <c r="L312" s="93">
        <f>SUM(J312:K312)</f>
        <v>10100</v>
      </c>
    </row>
    <row r="313" spans="1:12" ht="12.75" customHeight="1">
      <c r="A313" s="36"/>
      <c r="B313" s="23"/>
      <c r="C313" s="21"/>
      <c r="D313" s="63"/>
      <c r="E313" s="63"/>
      <c r="F313" s="63"/>
      <c r="G313" s="63"/>
      <c r="H313" s="63"/>
      <c r="I313" s="63"/>
      <c r="J313" s="63"/>
      <c r="K313" s="115"/>
      <c r="L313" s="115"/>
    </row>
    <row r="314" spans="1:12" ht="25.5" customHeight="1">
      <c r="A314" s="36"/>
      <c r="B314" s="23">
        <v>73</v>
      </c>
      <c r="C314" s="21" t="s">
        <v>307</v>
      </c>
      <c r="D314" s="63"/>
      <c r="E314" s="63"/>
      <c r="F314" s="63"/>
      <c r="G314" s="63"/>
      <c r="H314" s="63"/>
      <c r="I314" s="63"/>
      <c r="J314" s="63"/>
      <c r="K314" s="115"/>
      <c r="L314" s="115"/>
    </row>
    <row r="315" spans="1:12" ht="12.75" customHeight="1">
      <c r="A315" s="36"/>
      <c r="B315" s="23" t="s">
        <v>295</v>
      </c>
      <c r="C315" s="21" t="s">
        <v>123</v>
      </c>
      <c r="D315" s="115">
        <v>0</v>
      </c>
      <c r="E315" s="115">
        <v>0</v>
      </c>
      <c r="F315" s="94">
        <v>10100</v>
      </c>
      <c r="G315" s="115">
        <v>0</v>
      </c>
      <c r="H315" s="94">
        <v>10100</v>
      </c>
      <c r="I315" s="115">
        <v>0</v>
      </c>
      <c r="J315" s="101">
        <v>10100</v>
      </c>
      <c r="K315" s="115">
        <v>0</v>
      </c>
      <c r="L315" s="91">
        <f>SUM(J315:K315)</f>
        <v>10100</v>
      </c>
    </row>
    <row r="316" spans="1:12" ht="12.75">
      <c r="A316" s="36"/>
      <c r="B316" s="23"/>
      <c r="C316" s="21"/>
      <c r="D316" s="63"/>
      <c r="E316" s="63"/>
      <c r="F316" s="63"/>
      <c r="G316" s="63"/>
      <c r="H316" s="63"/>
      <c r="I316" s="63"/>
      <c r="J316" s="63"/>
      <c r="K316" s="115"/>
      <c r="L316" s="115"/>
    </row>
    <row r="317" spans="1:12" ht="25.5" customHeight="1">
      <c r="A317" s="36"/>
      <c r="B317" s="23">
        <v>74</v>
      </c>
      <c r="C317" s="21" t="s">
        <v>308</v>
      </c>
      <c r="D317" s="63"/>
      <c r="E317" s="63"/>
      <c r="F317" s="63"/>
      <c r="G317" s="63"/>
      <c r="H317" s="63"/>
      <c r="I317" s="63"/>
      <c r="J317" s="63"/>
      <c r="K317" s="115"/>
      <c r="L317" s="115"/>
    </row>
    <row r="318" spans="1:12" ht="12.75" customHeight="1">
      <c r="A318" s="43"/>
      <c r="B318" s="24" t="s">
        <v>296</v>
      </c>
      <c r="C318" s="67" t="s">
        <v>123</v>
      </c>
      <c r="D318" s="114">
        <v>0</v>
      </c>
      <c r="E318" s="114">
        <v>0</v>
      </c>
      <c r="F318" s="128">
        <v>10100</v>
      </c>
      <c r="G318" s="114">
        <v>0</v>
      </c>
      <c r="H318" s="128">
        <v>10100</v>
      </c>
      <c r="I318" s="114">
        <v>0</v>
      </c>
      <c r="J318" s="120">
        <v>10100</v>
      </c>
      <c r="K318" s="114">
        <v>0</v>
      </c>
      <c r="L318" s="92">
        <f>SUM(J318:K318)</f>
        <v>10100</v>
      </c>
    </row>
    <row r="319" spans="1:12" ht="12" customHeight="1">
      <c r="A319" s="36"/>
      <c r="B319" s="23"/>
      <c r="C319" s="21"/>
      <c r="D319" s="63"/>
      <c r="E319" s="63"/>
      <c r="F319" s="63"/>
      <c r="G319" s="63"/>
      <c r="H319" s="63"/>
      <c r="I319" s="63"/>
      <c r="J319" s="63"/>
      <c r="K319" s="115"/>
      <c r="L319" s="115"/>
    </row>
    <row r="320" spans="1:12" ht="25.5" customHeight="1">
      <c r="A320" s="36"/>
      <c r="B320" s="23">
        <v>75</v>
      </c>
      <c r="C320" s="21" t="s">
        <v>309</v>
      </c>
      <c r="D320" s="63"/>
      <c r="E320" s="63"/>
      <c r="F320" s="63"/>
      <c r="G320" s="63"/>
      <c r="H320" s="63"/>
      <c r="I320" s="63"/>
      <c r="J320" s="63"/>
      <c r="K320" s="115"/>
      <c r="L320" s="115"/>
    </row>
    <row r="321" spans="1:12" ht="12.75" customHeight="1">
      <c r="A321" s="36"/>
      <c r="B321" s="23" t="s">
        <v>297</v>
      </c>
      <c r="C321" s="21" t="s">
        <v>123</v>
      </c>
      <c r="D321" s="115">
        <v>0</v>
      </c>
      <c r="E321" s="115">
        <v>0</v>
      </c>
      <c r="F321" s="94">
        <v>10100</v>
      </c>
      <c r="G321" s="115">
        <v>0</v>
      </c>
      <c r="H321" s="94">
        <v>10100</v>
      </c>
      <c r="I321" s="115">
        <v>0</v>
      </c>
      <c r="J321" s="101">
        <v>10100</v>
      </c>
      <c r="K321" s="115">
        <v>0</v>
      </c>
      <c r="L321" s="93">
        <f>SUM(J321:K321)</f>
        <v>10100</v>
      </c>
    </row>
    <row r="322" spans="1:12" ht="12" customHeight="1">
      <c r="A322" s="36"/>
      <c r="B322" s="23"/>
      <c r="C322" s="21"/>
      <c r="D322" s="63"/>
      <c r="E322" s="63"/>
      <c r="F322" s="63"/>
      <c r="G322" s="63"/>
      <c r="H322" s="63"/>
      <c r="I322" s="63"/>
      <c r="J322" s="63"/>
      <c r="K322" s="115"/>
      <c r="L322" s="115"/>
    </row>
    <row r="323" spans="1:12" ht="25.5" customHeight="1">
      <c r="A323" s="36"/>
      <c r="B323" s="23">
        <v>76</v>
      </c>
      <c r="C323" s="21" t="s">
        <v>310</v>
      </c>
      <c r="D323" s="63"/>
      <c r="E323" s="63"/>
      <c r="F323" s="63"/>
      <c r="G323" s="63"/>
      <c r="H323" s="63"/>
      <c r="I323" s="63"/>
      <c r="J323" s="63"/>
      <c r="K323" s="115"/>
      <c r="L323" s="115"/>
    </row>
    <row r="324" spans="1:12" ht="12.75" customHeight="1">
      <c r="A324" s="36"/>
      <c r="B324" s="23" t="s">
        <v>298</v>
      </c>
      <c r="C324" s="21" t="s">
        <v>123</v>
      </c>
      <c r="D324" s="115">
        <v>0</v>
      </c>
      <c r="E324" s="115">
        <v>0</v>
      </c>
      <c r="F324" s="94">
        <v>10100</v>
      </c>
      <c r="G324" s="115">
        <v>0</v>
      </c>
      <c r="H324" s="94">
        <v>10100</v>
      </c>
      <c r="I324" s="115">
        <v>0</v>
      </c>
      <c r="J324" s="101">
        <v>10100</v>
      </c>
      <c r="K324" s="115">
        <v>0</v>
      </c>
      <c r="L324" s="93">
        <f>SUM(J324:K324)</f>
        <v>10100</v>
      </c>
    </row>
    <row r="325" spans="1:12" ht="12" customHeight="1">
      <c r="A325" s="36"/>
      <c r="B325" s="23"/>
      <c r="C325" s="21"/>
      <c r="D325" s="63"/>
      <c r="E325" s="63"/>
      <c r="F325" s="63"/>
      <c r="G325" s="63"/>
      <c r="H325" s="63"/>
      <c r="I325" s="63"/>
      <c r="J325" s="63"/>
      <c r="K325" s="115"/>
      <c r="L325" s="115"/>
    </row>
    <row r="326" spans="1:12" ht="25.5" customHeight="1">
      <c r="A326" s="36"/>
      <c r="B326" s="23">
        <v>77</v>
      </c>
      <c r="C326" s="21" t="s">
        <v>287</v>
      </c>
      <c r="D326" s="63"/>
      <c r="E326" s="63"/>
      <c r="F326" s="63"/>
      <c r="G326" s="63"/>
      <c r="H326" s="63"/>
      <c r="I326" s="63"/>
      <c r="J326" s="63"/>
      <c r="K326" s="115"/>
      <c r="L326" s="115"/>
    </row>
    <row r="327" spans="1:12" ht="12.75" customHeight="1">
      <c r="A327" s="36"/>
      <c r="B327" s="23" t="s">
        <v>299</v>
      </c>
      <c r="C327" s="21" t="s">
        <v>123</v>
      </c>
      <c r="D327" s="115">
        <v>0</v>
      </c>
      <c r="E327" s="115">
        <v>0</v>
      </c>
      <c r="F327" s="94">
        <v>2525</v>
      </c>
      <c r="G327" s="115">
        <v>0</v>
      </c>
      <c r="H327" s="94">
        <v>2525</v>
      </c>
      <c r="I327" s="115">
        <v>0</v>
      </c>
      <c r="J327" s="101">
        <v>2525</v>
      </c>
      <c r="K327" s="115">
        <v>0</v>
      </c>
      <c r="L327" s="91">
        <f>SUM(J327:K327)</f>
        <v>2525</v>
      </c>
    </row>
    <row r="328" spans="1:12" ht="12" customHeight="1">
      <c r="A328" s="36"/>
      <c r="B328" s="23"/>
      <c r="C328" s="21"/>
      <c r="D328" s="63"/>
      <c r="E328" s="63"/>
      <c r="F328" s="63"/>
      <c r="G328" s="63"/>
      <c r="H328" s="63"/>
      <c r="I328" s="63"/>
      <c r="J328" s="63"/>
      <c r="K328" s="115"/>
      <c r="L328" s="115"/>
    </row>
    <row r="329" spans="1:12" ht="25.5" customHeight="1">
      <c r="A329" s="36"/>
      <c r="B329" s="23">
        <v>78</v>
      </c>
      <c r="C329" s="21" t="s">
        <v>315</v>
      </c>
      <c r="D329" s="63"/>
      <c r="E329" s="63"/>
      <c r="F329" s="63"/>
      <c r="G329" s="63"/>
      <c r="H329" s="63"/>
      <c r="I329" s="63"/>
      <c r="J329" s="63"/>
      <c r="K329" s="115"/>
      <c r="L329" s="115"/>
    </row>
    <row r="330" spans="1:12" ht="25.5">
      <c r="A330" s="36"/>
      <c r="B330" s="23" t="s">
        <v>300</v>
      </c>
      <c r="C330" s="21" t="s">
        <v>123</v>
      </c>
      <c r="D330" s="115">
        <v>0</v>
      </c>
      <c r="E330" s="115">
        <v>0</v>
      </c>
      <c r="F330" s="94">
        <v>10100</v>
      </c>
      <c r="G330" s="115">
        <v>0</v>
      </c>
      <c r="H330" s="94">
        <v>10100</v>
      </c>
      <c r="I330" s="115">
        <v>0</v>
      </c>
      <c r="J330" s="101">
        <v>10100</v>
      </c>
      <c r="K330" s="115">
        <v>0</v>
      </c>
      <c r="L330" s="91">
        <f>SUM(J330:K330)</f>
        <v>10100</v>
      </c>
    </row>
    <row r="331" spans="1:12" ht="12" customHeight="1">
      <c r="A331" s="36"/>
      <c r="B331" s="23"/>
      <c r="C331" s="21"/>
      <c r="D331" s="63"/>
      <c r="E331" s="63"/>
      <c r="F331" s="63"/>
      <c r="G331" s="63"/>
      <c r="H331" s="63"/>
      <c r="I331" s="63"/>
      <c r="J331" s="63"/>
      <c r="K331" s="115"/>
      <c r="L331" s="115"/>
    </row>
    <row r="332" spans="1:12" ht="25.5">
      <c r="A332" s="36"/>
      <c r="B332" s="23">
        <v>79</v>
      </c>
      <c r="C332" s="21" t="s">
        <v>288</v>
      </c>
      <c r="D332" s="63"/>
      <c r="E332" s="63"/>
      <c r="F332" s="63"/>
      <c r="G332" s="63"/>
      <c r="H332" s="63"/>
      <c r="I332" s="63"/>
      <c r="J332" s="63"/>
      <c r="K332" s="115"/>
      <c r="L332" s="115"/>
    </row>
    <row r="333" spans="1:12" ht="25.5">
      <c r="A333" s="36"/>
      <c r="B333" s="23" t="s">
        <v>301</v>
      </c>
      <c r="C333" s="21" t="s">
        <v>123</v>
      </c>
      <c r="D333" s="115">
        <v>0</v>
      </c>
      <c r="E333" s="115">
        <v>0</v>
      </c>
      <c r="F333" s="94">
        <v>4040</v>
      </c>
      <c r="G333" s="115">
        <v>0</v>
      </c>
      <c r="H333" s="94">
        <v>4040</v>
      </c>
      <c r="I333" s="115">
        <v>0</v>
      </c>
      <c r="J333" s="101">
        <v>4040</v>
      </c>
      <c r="K333" s="115">
        <v>0</v>
      </c>
      <c r="L333" s="93">
        <f>SUM(J333:K333)</f>
        <v>4040</v>
      </c>
    </row>
    <row r="334" spans="1:12" ht="12" customHeight="1">
      <c r="A334" s="36"/>
      <c r="B334" s="23"/>
      <c r="C334" s="21"/>
      <c r="D334" s="63"/>
      <c r="E334" s="63"/>
      <c r="F334" s="63"/>
      <c r="G334" s="63"/>
      <c r="H334" s="63"/>
      <c r="I334" s="63"/>
      <c r="J334" s="63"/>
      <c r="K334" s="115"/>
      <c r="L334" s="115"/>
    </row>
    <row r="335" spans="1:12" ht="25.5">
      <c r="A335" s="36"/>
      <c r="B335" s="23">
        <v>80</v>
      </c>
      <c r="C335" s="21" t="s">
        <v>289</v>
      </c>
      <c r="D335" s="63"/>
      <c r="E335" s="63"/>
      <c r="F335" s="63"/>
      <c r="G335" s="63"/>
      <c r="H335" s="63"/>
      <c r="I335" s="63"/>
      <c r="J335" s="63"/>
      <c r="K335" s="115"/>
      <c r="L335" s="115"/>
    </row>
    <row r="336" spans="1:12" ht="25.5">
      <c r="A336" s="36"/>
      <c r="B336" s="23" t="s">
        <v>302</v>
      </c>
      <c r="C336" s="21" t="s">
        <v>123</v>
      </c>
      <c r="D336" s="115">
        <v>0</v>
      </c>
      <c r="E336" s="115">
        <v>0</v>
      </c>
      <c r="F336" s="94">
        <v>6060</v>
      </c>
      <c r="G336" s="115">
        <v>0</v>
      </c>
      <c r="H336" s="94">
        <v>6060</v>
      </c>
      <c r="I336" s="115">
        <v>0</v>
      </c>
      <c r="J336" s="101">
        <v>6060</v>
      </c>
      <c r="K336" s="115">
        <v>0</v>
      </c>
      <c r="L336" s="93">
        <f>SUM(J336:K336)</f>
        <v>6060</v>
      </c>
    </row>
    <row r="337" spans="1:12" ht="12" customHeight="1">
      <c r="A337" s="36"/>
      <c r="B337" s="23"/>
      <c r="C337" s="21"/>
      <c r="D337" s="63"/>
      <c r="E337" s="63"/>
      <c r="F337" s="63"/>
      <c r="G337" s="63"/>
      <c r="H337" s="63"/>
      <c r="I337" s="63"/>
      <c r="J337" s="63"/>
      <c r="K337" s="115"/>
      <c r="L337" s="115"/>
    </row>
    <row r="338" spans="1:12" ht="25.5">
      <c r="A338" s="36"/>
      <c r="B338" s="23">
        <v>81</v>
      </c>
      <c r="C338" s="21" t="s">
        <v>290</v>
      </c>
      <c r="D338" s="63"/>
      <c r="E338" s="63"/>
      <c r="F338" s="63"/>
      <c r="G338" s="63"/>
      <c r="H338" s="63"/>
      <c r="I338" s="63"/>
      <c r="J338" s="63"/>
      <c r="K338" s="115"/>
      <c r="L338" s="115"/>
    </row>
    <row r="339" spans="1:12" ht="25.5">
      <c r="A339" s="36"/>
      <c r="B339" s="23" t="s">
        <v>303</v>
      </c>
      <c r="C339" s="21" t="s">
        <v>123</v>
      </c>
      <c r="D339" s="115">
        <v>0</v>
      </c>
      <c r="E339" s="115">
        <v>0</v>
      </c>
      <c r="F339" s="94">
        <v>10100</v>
      </c>
      <c r="G339" s="115">
        <v>0</v>
      </c>
      <c r="H339" s="94">
        <v>10100</v>
      </c>
      <c r="I339" s="115">
        <v>0</v>
      </c>
      <c r="J339" s="101">
        <v>10100</v>
      </c>
      <c r="K339" s="115">
        <v>0</v>
      </c>
      <c r="L339" s="91">
        <f>SUM(J339:K339)</f>
        <v>10100</v>
      </c>
    </row>
    <row r="340" spans="1:12" ht="12" customHeight="1">
      <c r="A340" s="36"/>
      <c r="B340" s="23"/>
      <c r="C340" s="21"/>
      <c r="D340" s="63"/>
      <c r="E340" s="63"/>
      <c r="F340" s="63"/>
      <c r="G340" s="63"/>
      <c r="H340" s="63"/>
      <c r="I340" s="63"/>
      <c r="J340" s="63"/>
      <c r="K340" s="115"/>
      <c r="L340" s="115"/>
    </row>
    <row r="341" spans="1:12" ht="25.5">
      <c r="A341" s="36"/>
      <c r="B341" s="23">
        <v>82</v>
      </c>
      <c r="C341" s="21" t="s">
        <v>291</v>
      </c>
      <c r="D341" s="63"/>
      <c r="E341" s="63"/>
      <c r="F341" s="63"/>
      <c r="G341" s="63"/>
      <c r="H341" s="63"/>
      <c r="I341" s="63"/>
      <c r="J341" s="63"/>
      <c r="K341" s="115"/>
      <c r="L341" s="115"/>
    </row>
    <row r="342" spans="1:12" ht="25.5">
      <c r="A342" s="36"/>
      <c r="B342" s="23" t="s">
        <v>304</v>
      </c>
      <c r="C342" s="21" t="s">
        <v>123</v>
      </c>
      <c r="D342" s="115">
        <v>0</v>
      </c>
      <c r="E342" s="115">
        <v>0</v>
      </c>
      <c r="F342" s="94">
        <v>10100</v>
      </c>
      <c r="G342" s="115">
        <v>0</v>
      </c>
      <c r="H342" s="94">
        <v>10100</v>
      </c>
      <c r="I342" s="115">
        <v>0</v>
      </c>
      <c r="J342" s="101">
        <v>10100</v>
      </c>
      <c r="K342" s="115">
        <v>0</v>
      </c>
      <c r="L342" s="91">
        <f>SUM(J342:K342)</f>
        <v>10100</v>
      </c>
    </row>
    <row r="343" spans="1:12" ht="2.25" customHeight="1">
      <c r="A343" s="36"/>
      <c r="B343" s="23"/>
      <c r="C343" s="21"/>
      <c r="D343" s="63"/>
      <c r="E343" s="63"/>
      <c r="F343" s="63"/>
      <c r="G343" s="63"/>
      <c r="H343" s="63"/>
      <c r="I343" s="63"/>
      <c r="J343" s="63"/>
      <c r="K343" s="115"/>
      <c r="L343" s="115"/>
    </row>
    <row r="344" spans="1:12" ht="25.5">
      <c r="A344" s="36"/>
      <c r="B344" s="23">
        <v>83</v>
      </c>
      <c r="C344" s="21" t="s">
        <v>292</v>
      </c>
      <c r="D344" s="63"/>
      <c r="E344" s="63"/>
      <c r="F344" s="63"/>
      <c r="G344" s="63"/>
      <c r="H344" s="63"/>
      <c r="I344" s="63"/>
      <c r="J344" s="63"/>
      <c r="K344" s="115"/>
      <c r="L344" s="115"/>
    </row>
    <row r="345" spans="1:12" ht="13.5" customHeight="1">
      <c r="A345" s="43"/>
      <c r="B345" s="24" t="s">
        <v>305</v>
      </c>
      <c r="C345" s="67" t="s">
        <v>123</v>
      </c>
      <c r="D345" s="114">
        <v>0</v>
      </c>
      <c r="E345" s="114">
        <v>0</v>
      </c>
      <c r="F345" s="128">
        <v>4545</v>
      </c>
      <c r="G345" s="114">
        <v>0</v>
      </c>
      <c r="H345" s="128">
        <v>4545</v>
      </c>
      <c r="I345" s="114">
        <v>0</v>
      </c>
      <c r="J345" s="120">
        <v>4545</v>
      </c>
      <c r="K345" s="114">
        <v>0</v>
      </c>
      <c r="L345" s="92">
        <f>SUM(J345:K345)</f>
        <v>4545</v>
      </c>
    </row>
    <row r="346" spans="1:12" ht="25.5">
      <c r="A346" s="36" t="s">
        <v>15</v>
      </c>
      <c r="B346" s="23">
        <v>79</v>
      </c>
      <c r="C346" s="21" t="s">
        <v>311</v>
      </c>
      <c r="D346" s="114">
        <f aca="true" t="shared" si="39" ref="D346:L346">SUM(D308:D345)</f>
        <v>0</v>
      </c>
      <c r="E346" s="114">
        <f t="shared" si="39"/>
        <v>0</v>
      </c>
      <c r="F346" s="128">
        <f t="shared" si="39"/>
        <v>108070</v>
      </c>
      <c r="G346" s="114">
        <f t="shared" si="39"/>
        <v>0</v>
      </c>
      <c r="H346" s="128">
        <f t="shared" si="39"/>
        <v>108070</v>
      </c>
      <c r="I346" s="114">
        <f t="shared" si="39"/>
        <v>0</v>
      </c>
      <c r="J346" s="120">
        <f t="shared" si="39"/>
        <v>108070</v>
      </c>
      <c r="K346" s="114">
        <f t="shared" si="39"/>
        <v>0</v>
      </c>
      <c r="L346" s="92">
        <f t="shared" si="39"/>
        <v>108070</v>
      </c>
    </row>
    <row r="347" spans="1:12" ht="13.5" customHeight="1">
      <c r="A347" s="36" t="s">
        <v>15</v>
      </c>
      <c r="B347" s="50">
        <v>1.8</v>
      </c>
      <c r="C347" s="26" t="s">
        <v>31</v>
      </c>
      <c r="D347" s="116">
        <f>SUM(D301:D301)+D305+SUM(D307:D345)</f>
        <v>0</v>
      </c>
      <c r="E347" s="116">
        <f aca="true" t="shared" si="40" ref="E347:L347">SUM(E301:E301)+E305+SUM(E307:E345)</f>
        <v>0</v>
      </c>
      <c r="F347" s="119">
        <f t="shared" si="40"/>
        <v>108070</v>
      </c>
      <c r="G347" s="116">
        <f t="shared" si="40"/>
        <v>0</v>
      </c>
      <c r="H347" s="119">
        <f t="shared" si="40"/>
        <v>120270</v>
      </c>
      <c r="I347" s="116">
        <f t="shared" si="40"/>
        <v>0</v>
      </c>
      <c r="J347" s="119">
        <f t="shared" si="40"/>
        <v>108070</v>
      </c>
      <c r="K347" s="116">
        <f t="shared" si="40"/>
        <v>0</v>
      </c>
      <c r="L347" s="119">
        <f t="shared" si="40"/>
        <v>108070</v>
      </c>
    </row>
    <row r="348" spans="1:12" ht="13.5" customHeight="1">
      <c r="A348" s="36"/>
      <c r="B348" s="23"/>
      <c r="C348" s="13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1:12" ht="25.5">
      <c r="A349" s="36"/>
      <c r="B349" s="50">
        <v>1.19</v>
      </c>
      <c r="C349" s="26" t="s">
        <v>281</v>
      </c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1:12" ht="13.5" customHeight="1">
      <c r="A350" s="36"/>
      <c r="B350" s="23">
        <v>61</v>
      </c>
      <c r="C350" s="21" t="s">
        <v>282</v>
      </c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1:12" ht="13.5" customHeight="1">
      <c r="A351" s="36"/>
      <c r="B351" s="25" t="s">
        <v>283</v>
      </c>
      <c r="C351" s="13" t="s">
        <v>284</v>
      </c>
      <c r="D351" s="97">
        <v>0</v>
      </c>
      <c r="E351" s="97">
        <v>0</v>
      </c>
      <c r="F351" s="97">
        <v>0</v>
      </c>
      <c r="G351" s="97">
        <v>0</v>
      </c>
      <c r="H351" s="92">
        <v>1</v>
      </c>
      <c r="I351" s="97">
        <v>0</v>
      </c>
      <c r="J351" s="97">
        <v>0</v>
      </c>
      <c r="K351" s="97">
        <v>0</v>
      </c>
      <c r="L351" s="97">
        <f>SUM(J351:K351)</f>
        <v>0</v>
      </c>
    </row>
    <row r="352" spans="1:12" ht="25.5">
      <c r="A352" s="36" t="s">
        <v>15</v>
      </c>
      <c r="B352" s="50">
        <v>1.19</v>
      </c>
      <c r="C352" s="26" t="s">
        <v>281</v>
      </c>
      <c r="D352" s="105">
        <f aca="true" t="shared" si="41" ref="D352:L352">D351</f>
        <v>0</v>
      </c>
      <c r="E352" s="105">
        <f t="shared" si="41"/>
        <v>0</v>
      </c>
      <c r="F352" s="105">
        <f t="shared" si="41"/>
        <v>0</v>
      </c>
      <c r="G352" s="105">
        <f t="shared" si="41"/>
        <v>0</v>
      </c>
      <c r="H352" s="104">
        <f t="shared" si="41"/>
        <v>1</v>
      </c>
      <c r="I352" s="105">
        <f t="shared" si="41"/>
        <v>0</v>
      </c>
      <c r="J352" s="105">
        <f t="shared" si="41"/>
        <v>0</v>
      </c>
      <c r="K352" s="105">
        <f t="shared" si="41"/>
        <v>0</v>
      </c>
      <c r="L352" s="105">
        <f t="shared" si="41"/>
        <v>0</v>
      </c>
    </row>
    <row r="353" spans="1:12" ht="13.5" customHeight="1">
      <c r="A353" s="36" t="s">
        <v>15</v>
      </c>
      <c r="B353" s="47">
        <v>1</v>
      </c>
      <c r="C353" s="21" t="s">
        <v>25</v>
      </c>
      <c r="D353" s="105">
        <f aca="true" t="shared" si="42" ref="D353:L353">D352+D347</f>
        <v>0</v>
      </c>
      <c r="E353" s="105">
        <f t="shared" si="42"/>
        <v>0</v>
      </c>
      <c r="F353" s="104">
        <f t="shared" si="42"/>
        <v>108070</v>
      </c>
      <c r="G353" s="105">
        <f t="shared" si="42"/>
        <v>0</v>
      </c>
      <c r="H353" s="104">
        <f t="shared" si="42"/>
        <v>120271</v>
      </c>
      <c r="I353" s="105">
        <f t="shared" si="42"/>
        <v>0</v>
      </c>
      <c r="J353" s="104">
        <f t="shared" si="42"/>
        <v>108070</v>
      </c>
      <c r="K353" s="105">
        <f t="shared" si="42"/>
        <v>0</v>
      </c>
      <c r="L353" s="104">
        <f t="shared" si="42"/>
        <v>108070</v>
      </c>
    </row>
    <row r="354" spans="1:12" ht="13.5" customHeight="1">
      <c r="A354" s="36"/>
      <c r="B354" s="27"/>
      <c r="C354" s="26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1:12" ht="13.5" customHeight="1">
      <c r="A355" s="36"/>
      <c r="B355" s="47">
        <v>5</v>
      </c>
      <c r="C355" s="21" t="s">
        <v>57</v>
      </c>
      <c r="D355" s="100"/>
      <c r="E355" s="100"/>
      <c r="F355" s="100"/>
      <c r="G355" s="100"/>
      <c r="H355" s="100"/>
      <c r="I355" s="100"/>
      <c r="J355" s="100"/>
      <c r="K355" s="100"/>
      <c r="L355" s="100"/>
    </row>
    <row r="356" spans="1:12" ht="13.5" customHeight="1">
      <c r="A356" s="36"/>
      <c r="B356" s="50">
        <v>5.8</v>
      </c>
      <c r="C356" s="26" t="s">
        <v>31</v>
      </c>
      <c r="D356" s="100"/>
      <c r="E356" s="100"/>
      <c r="F356" s="100"/>
      <c r="G356" s="100"/>
      <c r="H356" s="100"/>
      <c r="I356" s="100"/>
      <c r="J356" s="100"/>
      <c r="K356" s="100"/>
      <c r="L356" s="100"/>
    </row>
    <row r="357" spans="1:12" ht="25.5">
      <c r="A357" s="36"/>
      <c r="B357" s="47">
        <v>46</v>
      </c>
      <c r="C357" s="21" t="s">
        <v>258</v>
      </c>
      <c r="D357" s="100"/>
      <c r="E357" s="100"/>
      <c r="F357" s="100"/>
      <c r="G357" s="100"/>
      <c r="H357" s="100"/>
      <c r="I357" s="100"/>
      <c r="J357" s="100"/>
      <c r="K357" s="100"/>
      <c r="L357" s="100"/>
    </row>
    <row r="358" spans="1:12" ht="89.25">
      <c r="A358" s="36"/>
      <c r="B358" s="47">
        <v>69</v>
      </c>
      <c r="C358" s="126" t="s">
        <v>319</v>
      </c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1:12" ht="13.5" customHeight="1">
      <c r="A359" s="36"/>
      <c r="B359" s="102" t="s">
        <v>251</v>
      </c>
      <c r="C359" s="21" t="s">
        <v>123</v>
      </c>
      <c r="D359" s="115">
        <v>0</v>
      </c>
      <c r="E359" s="115">
        <v>0</v>
      </c>
      <c r="F359" s="94">
        <v>20000</v>
      </c>
      <c r="G359" s="115">
        <v>0</v>
      </c>
      <c r="H359" s="94">
        <v>20000</v>
      </c>
      <c r="I359" s="115">
        <v>0</v>
      </c>
      <c r="J359" s="101">
        <v>18000</v>
      </c>
      <c r="K359" s="115">
        <v>0</v>
      </c>
      <c r="L359" s="91">
        <f>SUM(J359:K359)</f>
        <v>18000</v>
      </c>
    </row>
    <row r="360" spans="1:12" ht="3.75" customHeight="1">
      <c r="A360" s="36"/>
      <c r="B360" s="50"/>
      <c r="C360" s="26"/>
      <c r="D360" s="100"/>
      <c r="E360" s="100"/>
      <c r="F360" s="100"/>
      <c r="G360" s="100"/>
      <c r="H360" s="100"/>
      <c r="I360" s="100"/>
      <c r="J360" s="100"/>
      <c r="K360" s="100"/>
      <c r="L360" s="101"/>
    </row>
    <row r="361" spans="1:12" ht="76.5">
      <c r="A361" s="36"/>
      <c r="B361" s="47">
        <v>70</v>
      </c>
      <c r="C361" s="126" t="s">
        <v>327</v>
      </c>
      <c r="D361" s="129"/>
      <c r="E361" s="129"/>
      <c r="F361" s="129"/>
      <c r="G361" s="129"/>
      <c r="H361" s="99"/>
      <c r="I361" s="129"/>
      <c r="J361" s="99"/>
      <c r="K361" s="100"/>
      <c r="L361" s="100"/>
    </row>
    <row r="362" spans="1:12" ht="25.5">
      <c r="A362" s="36"/>
      <c r="B362" s="102" t="s">
        <v>285</v>
      </c>
      <c r="C362" s="21" t="s">
        <v>123</v>
      </c>
      <c r="D362" s="97">
        <v>0</v>
      </c>
      <c r="E362" s="97">
        <v>0</v>
      </c>
      <c r="F362" s="91">
        <v>30000</v>
      </c>
      <c r="G362" s="97">
        <v>0</v>
      </c>
      <c r="H362" s="91">
        <v>30000</v>
      </c>
      <c r="I362" s="97">
        <v>0</v>
      </c>
      <c r="J362" s="99">
        <v>18000</v>
      </c>
      <c r="K362" s="113">
        <v>0</v>
      </c>
      <c r="L362" s="91">
        <f>SUM(J362:K362)</f>
        <v>18000</v>
      </c>
    </row>
    <row r="363" spans="1:12" ht="6" customHeight="1">
      <c r="A363" s="36"/>
      <c r="B363" s="102"/>
      <c r="C363" s="21"/>
      <c r="D363" s="129"/>
      <c r="E363" s="129"/>
      <c r="F363" s="129"/>
      <c r="G363" s="129"/>
      <c r="H363" s="99"/>
      <c r="I363" s="129"/>
      <c r="J363" s="99"/>
      <c r="K363" s="100"/>
      <c r="L363" s="91"/>
    </row>
    <row r="364" spans="1:12" ht="51.75" customHeight="1">
      <c r="A364" s="36"/>
      <c r="B364" s="47">
        <v>71</v>
      </c>
      <c r="C364" s="126" t="s">
        <v>320</v>
      </c>
      <c r="D364" s="129"/>
      <c r="E364" s="129"/>
      <c r="F364" s="129"/>
      <c r="G364" s="129"/>
      <c r="H364" s="99"/>
      <c r="I364" s="129"/>
      <c r="J364" s="99"/>
      <c r="K364" s="100"/>
      <c r="L364" s="100"/>
    </row>
    <row r="365" spans="1:12" ht="25.5">
      <c r="A365" s="43"/>
      <c r="B365" s="127" t="s">
        <v>286</v>
      </c>
      <c r="C365" s="67" t="s">
        <v>123</v>
      </c>
      <c r="D365" s="117">
        <v>0</v>
      </c>
      <c r="E365" s="117">
        <v>0</v>
      </c>
      <c r="F365" s="92">
        <v>20000</v>
      </c>
      <c r="G365" s="117">
        <v>0</v>
      </c>
      <c r="H365" s="92">
        <v>20000</v>
      </c>
      <c r="I365" s="117">
        <v>0</v>
      </c>
      <c r="J365" s="123">
        <v>18000</v>
      </c>
      <c r="K365" s="114">
        <v>0</v>
      </c>
      <c r="L365" s="92">
        <f>SUM(J365:K365)</f>
        <v>18000</v>
      </c>
    </row>
    <row r="366" spans="1:12" ht="76.5">
      <c r="A366" s="36"/>
      <c r="B366" s="47">
        <v>72</v>
      </c>
      <c r="C366" s="126" t="s">
        <v>260</v>
      </c>
      <c r="D366" s="129"/>
      <c r="E366" s="129"/>
      <c r="F366" s="129"/>
      <c r="G366" s="129"/>
      <c r="H366" s="99"/>
      <c r="I366" s="129"/>
      <c r="J366" s="99"/>
      <c r="K366" s="101"/>
      <c r="L366" s="101"/>
    </row>
    <row r="367" spans="1:12" ht="25.5">
      <c r="A367" s="36"/>
      <c r="B367" s="102" t="s">
        <v>252</v>
      </c>
      <c r="C367" s="21" t="s">
        <v>123</v>
      </c>
      <c r="D367" s="97">
        <v>0</v>
      </c>
      <c r="E367" s="97">
        <v>0</v>
      </c>
      <c r="F367" s="91">
        <v>20000</v>
      </c>
      <c r="G367" s="97">
        <v>0</v>
      </c>
      <c r="H367" s="91">
        <v>20000</v>
      </c>
      <c r="I367" s="97">
        <v>0</v>
      </c>
      <c r="J367" s="99">
        <v>18000</v>
      </c>
      <c r="K367" s="115">
        <v>0</v>
      </c>
      <c r="L367" s="91">
        <f>SUM(J367:K367)</f>
        <v>18000</v>
      </c>
    </row>
    <row r="368" spans="1:12" ht="17.25" customHeight="1">
      <c r="A368" s="36"/>
      <c r="B368" s="50"/>
      <c r="C368" s="21"/>
      <c r="D368" s="129"/>
      <c r="E368" s="129"/>
      <c r="F368" s="129"/>
      <c r="G368" s="129"/>
      <c r="H368" s="99"/>
      <c r="I368" s="129"/>
      <c r="J368" s="99"/>
      <c r="K368" s="101"/>
      <c r="L368" s="101"/>
    </row>
    <row r="369" spans="1:12" ht="63.75">
      <c r="A369" s="36"/>
      <c r="B369" s="47">
        <v>73</v>
      </c>
      <c r="C369" s="126" t="s">
        <v>317</v>
      </c>
      <c r="D369" s="129"/>
      <c r="E369" s="129"/>
      <c r="F369" s="129"/>
      <c r="G369" s="129"/>
      <c r="H369" s="99"/>
      <c r="I369" s="129"/>
      <c r="J369" s="99"/>
      <c r="K369" s="100"/>
      <c r="L369" s="100"/>
    </row>
    <row r="370" spans="1:12" ht="25.5">
      <c r="A370" s="36"/>
      <c r="B370" s="102" t="s">
        <v>251</v>
      </c>
      <c r="C370" s="21" t="s">
        <v>123</v>
      </c>
      <c r="D370" s="97">
        <v>0</v>
      </c>
      <c r="E370" s="97">
        <v>0</v>
      </c>
      <c r="F370" s="91">
        <v>1</v>
      </c>
      <c r="G370" s="97">
        <v>0</v>
      </c>
      <c r="H370" s="91">
        <v>1</v>
      </c>
      <c r="I370" s="97">
        <v>0</v>
      </c>
      <c r="J370" s="91">
        <v>5000</v>
      </c>
      <c r="K370" s="113">
        <v>0</v>
      </c>
      <c r="L370" s="91">
        <f>SUM(J370:K370)</f>
        <v>5000</v>
      </c>
    </row>
    <row r="371" spans="1:12" ht="17.25" customHeight="1">
      <c r="A371" s="36"/>
      <c r="B371" s="50"/>
      <c r="C371" s="17"/>
      <c r="D371" s="129"/>
      <c r="E371" s="129"/>
      <c r="F371" s="129"/>
      <c r="G371" s="129"/>
      <c r="H371" s="99"/>
      <c r="I371" s="129"/>
      <c r="J371" s="99"/>
      <c r="K371" s="100"/>
      <c r="L371" s="91"/>
    </row>
    <row r="372" spans="1:12" ht="63.75">
      <c r="A372" s="36"/>
      <c r="B372" s="47">
        <v>74</v>
      </c>
      <c r="C372" s="126" t="s">
        <v>318</v>
      </c>
      <c r="D372" s="129"/>
      <c r="E372" s="129"/>
      <c r="F372" s="129"/>
      <c r="G372" s="129"/>
      <c r="H372" s="99"/>
      <c r="I372" s="129"/>
      <c r="J372" s="99"/>
      <c r="K372" s="100"/>
      <c r="L372" s="100"/>
    </row>
    <row r="373" spans="1:12" ht="25.5">
      <c r="A373" s="36"/>
      <c r="B373" s="102" t="s">
        <v>253</v>
      </c>
      <c r="C373" s="21" t="s">
        <v>123</v>
      </c>
      <c r="D373" s="97">
        <v>0</v>
      </c>
      <c r="E373" s="97">
        <v>0</v>
      </c>
      <c r="F373" s="91">
        <v>1</v>
      </c>
      <c r="G373" s="97">
        <v>0</v>
      </c>
      <c r="H373" s="91">
        <v>1</v>
      </c>
      <c r="I373" s="97">
        <v>0</v>
      </c>
      <c r="J373" s="97">
        <v>0</v>
      </c>
      <c r="K373" s="113">
        <v>0</v>
      </c>
      <c r="L373" s="97">
        <f>SUM(J373:K373)</f>
        <v>0</v>
      </c>
    </row>
    <row r="374" spans="1:12" ht="17.25" customHeight="1">
      <c r="A374" s="36"/>
      <c r="B374" s="50"/>
      <c r="C374" s="21"/>
      <c r="D374" s="100"/>
      <c r="E374" s="100"/>
      <c r="F374" s="100"/>
      <c r="G374" s="100"/>
      <c r="H374" s="100"/>
      <c r="I374" s="100"/>
      <c r="J374" s="100"/>
      <c r="K374" s="100"/>
      <c r="L374" s="100"/>
    </row>
    <row r="375" spans="1:12" ht="63.75">
      <c r="A375" s="36"/>
      <c r="B375" s="47">
        <v>75</v>
      </c>
      <c r="C375" s="126" t="s">
        <v>328</v>
      </c>
      <c r="D375" s="129"/>
      <c r="E375" s="129"/>
      <c r="F375" s="129"/>
      <c r="G375" s="129"/>
      <c r="H375" s="99"/>
      <c r="I375" s="129"/>
      <c r="J375" s="99"/>
      <c r="K375" s="101"/>
      <c r="L375" s="101"/>
    </row>
    <row r="376" spans="1:12" ht="25.5">
      <c r="A376" s="36"/>
      <c r="B376" s="102" t="s">
        <v>254</v>
      </c>
      <c r="C376" s="21" t="s">
        <v>123</v>
      </c>
      <c r="D376" s="97">
        <v>0</v>
      </c>
      <c r="E376" s="97">
        <v>0</v>
      </c>
      <c r="F376" s="91">
        <v>1</v>
      </c>
      <c r="G376" s="97">
        <v>0</v>
      </c>
      <c r="H376" s="91">
        <v>1</v>
      </c>
      <c r="I376" s="97">
        <v>0</v>
      </c>
      <c r="J376" s="97">
        <v>0</v>
      </c>
      <c r="K376" s="115">
        <v>0</v>
      </c>
      <c r="L376" s="97">
        <f>SUM(J376:K376)</f>
        <v>0</v>
      </c>
    </row>
    <row r="377" spans="1:12" ht="17.25" customHeight="1">
      <c r="A377" s="36"/>
      <c r="B377" s="50"/>
      <c r="C377" s="21"/>
      <c r="D377" s="129"/>
      <c r="E377" s="129"/>
      <c r="F377" s="129"/>
      <c r="G377" s="129"/>
      <c r="H377" s="99"/>
      <c r="I377" s="129"/>
      <c r="J377" s="99"/>
      <c r="K377" s="101"/>
      <c r="L377" s="101"/>
    </row>
    <row r="378" spans="1:12" ht="102">
      <c r="A378" s="36"/>
      <c r="B378" s="47">
        <v>76</v>
      </c>
      <c r="C378" s="126" t="s">
        <v>326</v>
      </c>
      <c r="D378" s="129"/>
      <c r="E378" s="129"/>
      <c r="F378" s="129"/>
      <c r="G378" s="129"/>
      <c r="H378" s="99"/>
      <c r="I378" s="129"/>
      <c r="J378" s="99"/>
      <c r="K378" s="101"/>
      <c r="L378" s="101"/>
    </row>
    <row r="379" spans="1:12" ht="15" customHeight="1">
      <c r="A379" s="43"/>
      <c r="B379" s="127" t="s">
        <v>255</v>
      </c>
      <c r="C379" s="67" t="s">
        <v>123</v>
      </c>
      <c r="D379" s="117">
        <v>0</v>
      </c>
      <c r="E379" s="117">
        <v>0</v>
      </c>
      <c r="F379" s="92">
        <v>1</v>
      </c>
      <c r="G379" s="117">
        <v>0</v>
      </c>
      <c r="H379" s="92">
        <v>1</v>
      </c>
      <c r="I379" s="117">
        <v>0</v>
      </c>
      <c r="J379" s="117">
        <v>0</v>
      </c>
      <c r="K379" s="114">
        <v>0</v>
      </c>
      <c r="L379" s="117">
        <f>SUM(J379:K379)</f>
        <v>0</v>
      </c>
    </row>
    <row r="380" spans="1:12" ht="93" customHeight="1">
      <c r="A380" s="36"/>
      <c r="B380" s="47">
        <v>77</v>
      </c>
      <c r="C380" s="126" t="s">
        <v>259</v>
      </c>
      <c r="D380" s="129"/>
      <c r="E380" s="129"/>
      <c r="F380" s="129"/>
      <c r="G380" s="129"/>
      <c r="H380" s="99"/>
      <c r="I380" s="129"/>
      <c r="J380" s="99"/>
      <c r="K380" s="101"/>
      <c r="L380" s="101"/>
    </row>
    <row r="381" spans="1:12" ht="15" customHeight="1">
      <c r="A381" s="36"/>
      <c r="B381" s="102" t="s">
        <v>256</v>
      </c>
      <c r="C381" s="21" t="s">
        <v>123</v>
      </c>
      <c r="D381" s="97">
        <v>0</v>
      </c>
      <c r="E381" s="97">
        <v>0</v>
      </c>
      <c r="F381" s="91">
        <v>1</v>
      </c>
      <c r="G381" s="97">
        <v>0</v>
      </c>
      <c r="H381" s="91">
        <v>1</v>
      </c>
      <c r="I381" s="97">
        <v>0</v>
      </c>
      <c r="J381" s="91">
        <v>5000</v>
      </c>
      <c r="K381" s="115">
        <v>0</v>
      </c>
      <c r="L381" s="91">
        <f>SUM(J381:K381)</f>
        <v>5000</v>
      </c>
    </row>
    <row r="382" spans="1:12" ht="20.25" customHeight="1">
      <c r="A382" s="36"/>
      <c r="B382" s="50"/>
      <c r="C382" s="21"/>
      <c r="D382" s="129"/>
      <c r="E382" s="129"/>
      <c r="F382" s="129"/>
      <c r="G382" s="129"/>
      <c r="H382" s="99"/>
      <c r="I382" s="129"/>
      <c r="J382" s="99"/>
      <c r="K382" s="101"/>
      <c r="L382" s="101"/>
    </row>
    <row r="383" spans="1:12" ht="52.5" customHeight="1">
      <c r="A383" s="36"/>
      <c r="B383" s="47">
        <v>78</v>
      </c>
      <c r="C383" s="126" t="s">
        <v>329</v>
      </c>
      <c r="D383" s="129"/>
      <c r="E383" s="129"/>
      <c r="F383" s="129"/>
      <c r="G383" s="129"/>
      <c r="H383" s="99"/>
      <c r="I383" s="129"/>
      <c r="J383" s="99"/>
      <c r="K383" s="101"/>
      <c r="L383" s="101"/>
    </row>
    <row r="384" spans="1:12" ht="15" customHeight="1">
      <c r="A384" s="36"/>
      <c r="B384" s="102" t="s">
        <v>257</v>
      </c>
      <c r="C384" s="21" t="s">
        <v>123</v>
      </c>
      <c r="D384" s="97">
        <v>0</v>
      </c>
      <c r="E384" s="97">
        <v>0</v>
      </c>
      <c r="F384" s="91">
        <v>1</v>
      </c>
      <c r="G384" s="97">
        <v>0</v>
      </c>
      <c r="H384" s="91">
        <v>1</v>
      </c>
      <c r="I384" s="97">
        <v>0</v>
      </c>
      <c r="J384" s="91">
        <v>3500</v>
      </c>
      <c r="K384" s="113">
        <v>0</v>
      </c>
      <c r="L384" s="91">
        <f>SUM(J384:K384)</f>
        <v>3500</v>
      </c>
    </row>
    <row r="385" spans="1:12" ht="25.5">
      <c r="A385" s="36" t="s">
        <v>15</v>
      </c>
      <c r="B385" s="47">
        <v>46</v>
      </c>
      <c r="C385" s="21" t="s">
        <v>258</v>
      </c>
      <c r="D385" s="105">
        <f aca="true" t="shared" si="43" ref="D385:I385">SUM(D359:D384)</f>
        <v>0</v>
      </c>
      <c r="E385" s="105">
        <f t="shared" si="43"/>
        <v>0</v>
      </c>
      <c r="F385" s="104">
        <f t="shared" si="43"/>
        <v>90006</v>
      </c>
      <c r="G385" s="105">
        <f t="shared" si="43"/>
        <v>0</v>
      </c>
      <c r="H385" s="104">
        <f t="shared" si="43"/>
        <v>90006</v>
      </c>
      <c r="I385" s="105">
        <f t="shared" si="43"/>
        <v>0</v>
      </c>
      <c r="J385" s="98">
        <f>SUM(J359:J384)</f>
        <v>85500</v>
      </c>
      <c r="K385" s="105">
        <f>SUM(K359:K384)</f>
        <v>0</v>
      </c>
      <c r="L385" s="98">
        <f>SUM(L359:L384)</f>
        <v>85500</v>
      </c>
    </row>
    <row r="386" spans="1:12" ht="20.25" customHeight="1">
      <c r="A386" s="36"/>
      <c r="B386" s="50"/>
      <c r="C386" s="26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1:12" ht="38.25">
      <c r="A387" s="36"/>
      <c r="B387" s="47">
        <v>47</v>
      </c>
      <c r="C387" s="21" t="s">
        <v>322</v>
      </c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1:12" ht="52.5" customHeight="1">
      <c r="A388" s="36"/>
      <c r="B388" s="47">
        <v>69</v>
      </c>
      <c r="C388" s="126" t="s">
        <v>262</v>
      </c>
      <c r="D388" s="129"/>
      <c r="E388" s="129"/>
      <c r="F388" s="129"/>
      <c r="G388" s="129"/>
      <c r="H388" s="99"/>
      <c r="I388" s="129"/>
      <c r="J388" s="99"/>
      <c r="K388" s="101"/>
      <c r="L388" s="101"/>
    </row>
    <row r="389" spans="1:12" ht="15" customHeight="1">
      <c r="A389" s="36"/>
      <c r="B389" s="47" t="s">
        <v>261</v>
      </c>
      <c r="C389" s="21" t="s">
        <v>123</v>
      </c>
      <c r="D389" s="97">
        <v>0</v>
      </c>
      <c r="E389" s="97">
        <v>0</v>
      </c>
      <c r="F389" s="91">
        <v>46600</v>
      </c>
      <c r="G389" s="97">
        <v>0</v>
      </c>
      <c r="H389" s="91">
        <v>46600</v>
      </c>
      <c r="I389" s="97">
        <v>0</v>
      </c>
      <c r="J389" s="99">
        <v>3194</v>
      </c>
      <c r="K389" s="115">
        <v>0</v>
      </c>
      <c r="L389" s="91">
        <f>SUM(J389:K389)</f>
        <v>3194</v>
      </c>
    </row>
    <row r="390" spans="1:12" ht="20.25" customHeight="1">
      <c r="A390" s="36"/>
      <c r="B390" s="52"/>
      <c r="C390" s="21"/>
      <c r="D390" s="129"/>
      <c r="E390" s="129"/>
      <c r="F390" s="129"/>
      <c r="G390" s="129"/>
      <c r="H390" s="99"/>
      <c r="I390" s="129"/>
      <c r="J390" s="99"/>
      <c r="K390" s="100"/>
      <c r="L390" s="100"/>
    </row>
    <row r="391" spans="1:12" ht="52.5" customHeight="1">
      <c r="A391" s="36"/>
      <c r="B391" s="52">
        <v>70</v>
      </c>
      <c r="C391" s="126" t="s">
        <v>263</v>
      </c>
      <c r="D391" s="129"/>
      <c r="E391" s="129"/>
      <c r="F391" s="129"/>
      <c r="G391" s="129"/>
      <c r="H391" s="99"/>
      <c r="I391" s="129"/>
      <c r="J391" s="99"/>
      <c r="K391" s="100"/>
      <c r="L391" s="100"/>
    </row>
    <row r="392" spans="1:12" ht="15" customHeight="1">
      <c r="A392" s="43"/>
      <c r="B392" s="65" t="s">
        <v>265</v>
      </c>
      <c r="C392" s="67" t="s">
        <v>123</v>
      </c>
      <c r="D392" s="117">
        <v>0</v>
      </c>
      <c r="E392" s="117">
        <v>0</v>
      </c>
      <c r="F392" s="92">
        <v>20000</v>
      </c>
      <c r="G392" s="117">
        <v>0</v>
      </c>
      <c r="H392" s="92">
        <v>20000</v>
      </c>
      <c r="I392" s="117">
        <v>0</v>
      </c>
      <c r="J392" s="123">
        <v>39200</v>
      </c>
      <c r="K392" s="114">
        <v>0</v>
      </c>
      <c r="L392" s="92">
        <f>SUM(J392:K392)</f>
        <v>39200</v>
      </c>
    </row>
    <row r="393" spans="1:12" ht="2.25" customHeight="1">
      <c r="A393" s="36"/>
      <c r="B393" s="52"/>
      <c r="C393" s="21"/>
      <c r="D393" s="129"/>
      <c r="E393" s="129"/>
      <c r="F393" s="129"/>
      <c r="G393" s="129"/>
      <c r="H393" s="99"/>
      <c r="I393" s="129"/>
      <c r="J393" s="99"/>
      <c r="K393" s="100"/>
      <c r="L393" s="100"/>
    </row>
    <row r="394" spans="1:12" ht="63.75">
      <c r="A394" s="36"/>
      <c r="B394" s="52">
        <v>71</v>
      </c>
      <c r="C394" s="126" t="s">
        <v>264</v>
      </c>
      <c r="D394" s="129"/>
      <c r="E394" s="129"/>
      <c r="F394" s="129"/>
      <c r="G394" s="129"/>
      <c r="H394" s="99"/>
      <c r="I394" s="129"/>
      <c r="J394" s="99"/>
      <c r="K394" s="100"/>
      <c r="L394" s="100"/>
    </row>
    <row r="395" spans="1:12" ht="15" customHeight="1">
      <c r="A395" s="36"/>
      <c r="B395" s="52" t="s">
        <v>266</v>
      </c>
      <c r="C395" s="21" t="s">
        <v>123</v>
      </c>
      <c r="D395" s="97">
        <v>0</v>
      </c>
      <c r="E395" s="97">
        <v>0</v>
      </c>
      <c r="F395" s="91">
        <v>49153</v>
      </c>
      <c r="G395" s="97">
        <v>0</v>
      </c>
      <c r="H395" s="91">
        <v>49153</v>
      </c>
      <c r="I395" s="97">
        <v>0</v>
      </c>
      <c r="J395" s="99">
        <v>24238</v>
      </c>
      <c r="K395" s="113">
        <v>0</v>
      </c>
      <c r="L395" s="91">
        <f>SUM(J395:K395)</f>
        <v>24238</v>
      </c>
    </row>
    <row r="396" spans="1:12" ht="17.25" customHeight="1">
      <c r="A396" s="36"/>
      <c r="B396" s="47"/>
      <c r="C396" s="21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1:12" ht="67.5" customHeight="1">
      <c r="A397" s="36"/>
      <c r="B397" s="47">
        <v>72</v>
      </c>
      <c r="C397" s="126" t="s">
        <v>268</v>
      </c>
      <c r="D397" s="129"/>
      <c r="E397" s="129"/>
      <c r="F397" s="129"/>
      <c r="G397" s="129"/>
      <c r="H397" s="99"/>
      <c r="I397" s="129"/>
      <c r="J397" s="99"/>
      <c r="K397" s="101"/>
      <c r="L397" s="101"/>
    </row>
    <row r="398" spans="1:12" ht="15" customHeight="1">
      <c r="A398" s="36"/>
      <c r="B398" s="47" t="s">
        <v>267</v>
      </c>
      <c r="C398" s="21" t="s">
        <v>123</v>
      </c>
      <c r="D398" s="97">
        <v>0</v>
      </c>
      <c r="E398" s="97">
        <v>0</v>
      </c>
      <c r="F398" s="91">
        <v>1</v>
      </c>
      <c r="G398" s="97">
        <v>0</v>
      </c>
      <c r="H398" s="91">
        <v>1</v>
      </c>
      <c r="I398" s="97">
        <v>0</v>
      </c>
      <c r="J398" s="97">
        <v>0</v>
      </c>
      <c r="K398" s="115">
        <v>0</v>
      </c>
      <c r="L398" s="97">
        <f>SUM(J398:K398)</f>
        <v>0</v>
      </c>
    </row>
    <row r="399" spans="1:12" ht="17.25" customHeight="1">
      <c r="A399" s="36"/>
      <c r="B399" s="47"/>
      <c r="C399" s="21"/>
      <c r="D399" s="129"/>
      <c r="E399" s="129"/>
      <c r="F399" s="129"/>
      <c r="G399" s="129"/>
      <c r="H399" s="99"/>
      <c r="I399" s="129"/>
      <c r="J399" s="99"/>
      <c r="K399" s="101"/>
      <c r="L399" s="101"/>
    </row>
    <row r="400" spans="1:12" ht="76.5">
      <c r="A400" s="36"/>
      <c r="B400" s="47">
        <v>73</v>
      </c>
      <c r="C400" s="126" t="s">
        <v>269</v>
      </c>
      <c r="D400" s="129"/>
      <c r="E400" s="129"/>
      <c r="F400" s="129"/>
      <c r="G400" s="129"/>
      <c r="H400" s="99"/>
      <c r="I400" s="129"/>
      <c r="J400" s="99"/>
      <c r="K400" s="101"/>
      <c r="L400" s="101"/>
    </row>
    <row r="401" spans="1:12" ht="15" customHeight="1">
      <c r="A401" s="36"/>
      <c r="B401" s="52" t="s">
        <v>272</v>
      </c>
      <c r="C401" s="21" t="s">
        <v>123</v>
      </c>
      <c r="D401" s="97">
        <v>0</v>
      </c>
      <c r="E401" s="97">
        <v>0</v>
      </c>
      <c r="F401" s="91">
        <v>1</v>
      </c>
      <c r="G401" s="97">
        <v>0</v>
      </c>
      <c r="H401" s="91">
        <v>1</v>
      </c>
      <c r="I401" s="97">
        <v>0</v>
      </c>
      <c r="J401" s="99">
        <v>44854</v>
      </c>
      <c r="K401" s="113">
        <v>0</v>
      </c>
      <c r="L401" s="91">
        <f>SUM(J401:K401)</f>
        <v>44854</v>
      </c>
    </row>
    <row r="402" spans="1:12" ht="17.25" customHeight="1">
      <c r="A402" s="36"/>
      <c r="B402" s="47"/>
      <c r="C402" s="21"/>
      <c r="D402" s="129"/>
      <c r="E402" s="129"/>
      <c r="F402" s="129"/>
      <c r="G402" s="129"/>
      <c r="H402" s="99"/>
      <c r="I402" s="129"/>
      <c r="J402" s="99"/>
      <c r="K402" s="100"/>
      <c r="L402" s="100"/>
    </row>
    <row r="403" spans="1:12" ht="102">
      <c r="A403" s="36"/>
      <c r="B403" s="47">
        <v>74</v>
      </c>
      <c r="C403" s="126" t="s">
        <v>321</v>
      </c>
      <c r="D403" s="129"/>
      <c r="E403" s="129"/>
      <c r="F403" s="129"/>
      <c r="G403" s="129"/>
      <c r="H403" s="99"/>
      <c r="I403" s="129"/>
      <c r="J403" s="99"/>
      <c r="K403" s="101"/>
      <c r="L403" s="101"/>
    </row>
    <row r="404" spans="1:12" ht="15" customHeight="1">
      <c r="A404" s="36"/>
      <c r="B404" s="47" t="s">
        <v>273</v>
      </c>
      <c r="C404" s="21" t="s">
        <v>123</v>
      </c>
      <c r="D404" s="97">
        <v>0</v>
      </c>
      <c r="E404" s="97">
        <v>0</v>
      </c>
      <c r="F404" s="91">
        <v>1</v>
      </c>
      <c r="G404" s="97">
        <v>0</v>
      </c>
      <c r="H404" s="91">
        <v>1</v>
      </c>
      <c r="I404" s="97">
        <v>0</v>
      </c>
      <c r="J404" s="99">
        <v>20000</v>
      </c>
      <c r="K404" s="115">
        <v>0</v>
      </c>
      <c r="L404" s="91">
        <f>SUM(J404:K404)</f>
        <v>20000</v>
      </c>
    </row>
    <row r="405" spans="1:12" ht="17.25" customHeight="1">
      <c r="A405" s="36"/>
      <c r="B405" s="47"/>
      <c r="C405" s="21"/>
      <c r="D405" s="129"/>
      <c r="E405" s="129"/>
      <c r="F405" s="129"/>
      <c r="G405" s="129"/>
      <c r="H405" s="99"/>
      <c r="I405" s="129"/>
      <c r="J405" s="99"/>
      <c r="K405" s="101"/>
      <c r="L405" s="101"/>
    </row>
    <row r="406" spans="1:12" ht="38.25">
      <c r="A406" s="36"/>
      <c r="B406" s="47">
        <v>75</v>
      </c>
      <c r="C406" s="126" t="s">
        <v>270</v>
      </c>
      <c r="D406" s="129"/>
      <c r="E406" s="129"/>
      <c r="F406" s="129"/>
      <c r="G406" s="129"/>
      <c r="H406" s="99"/>
      <c r="I406" s="129"/>
      <c r="J406" s="99"/>
      <c r="K406" s="101"/>
      <c r="L406" s="101"/>
    </row>
    <row r="407" spans="1:12" ht="25.5">
      <c r="A407" s="43"/>
      <c r="B407" s="65" t="s">
        <v>274</v>
      </c>
      <c r="C407" s="67" t="s">
        <v>123</v>
      </c>
      <c r="D407" s="117">
        <v>0</v>
      </c>
      <c r="E407" s="117">
        <v>0</v>
      </c>
      <c r="F407" s="92">
        <v>1</v>
      </c>
      <c r="G407" s="117">
        <v>0</v>
      </c>
      <c r="H407" s="92">
        <v>1</v>
      </c>
      <c r="I407" s="117">
        <v>0</v>
      </c>
      <c r="J407" s="117">
        <v>0</v>
      </c>
      <c r="K407" s="114">
        <v>0</v>
      </c>
      <c r="L407" s="117">
        <f>SUM(J407:K407)</f>
        <v>0</v>
      </c>
    </row>
    <row r="408" spans="1:12" ht="3.75" customHeight="1">
      <c r="A408" s="36"/>
      <c r="B408" s="47"/>
      <c r="C408" s="21"/>
      <c r="D408" s="129"/>
      <c r="E408" s="129"/>
      <c r="F408" s="129"/>
      <c r="G408" s="129"/>
      <c r="H408" s="99"/>
      <c r="I408" s="129"/>
      <c r="J408" s="99"/>
      <c r="K408" s="100"/>
      <c r="L408" s="100"/>
    </row>
    <row r="409" spans="1:12" ht="114.75">
      <c r="A409" s="36"/>
      <c r="B409" s="47">
        <v>76</v>
      </c>
      <c r="C409" s="126" t="s">
        <v>330</v>
      </c>
      <c r="D409" s="129"/>
      <c r="E409" s="129"/>
      <c r="F409" s="129"/>
      <c r="G409" s="129"/>
      <c r="H409" s="99"/>
      <c r="I409" s="129"/>
      <c r="J409" s="99"/>
      <c r="K409" s="101"/>
      <c r="L409" s="101"/>
    </row>
    <row r="410" spans="1:12" ht="25.5">
      <c r="A410" s="36"/>
      <c r="B410" s="47" t="s">
        <v>275</v>
      </c>
      <c r="C410" s="21" t="s">
        <v>123</v>
      </c>
      <c r="D410" s="97">
        <v>0</v>
      </c>
      <c r="E410" s="97">
        <v>0</v>
      </c>
      <c r="F410" s="91">
        <v>1</v>
      </c>
      <c r="G410" s="97">
        <v>0</v>
      </c>
      <c r="H410" s="91">
        <v>1</v>
      </c>
      <c r="I410" s="97">
        <v>0</v>
      </c>
      <c r="J410" s="97">
        <v>0</v>
      </c>
      <c r="K410" s="115">
        <v>0</v>
      </c>
      <c r="L410" s="97">
        <f>SUM(J410:K410)</f>
        <v>0</v>
      </c>
    </row>
    <row r="411" spans="1:12" ht="18.75" customHeight="1">
      <c r="A411" s="36"/>
      <c r="B411" s="47"/>
      <c r="C411" s="21"/>
      <c r="D411" s="129"/>
      <c r="E411" s="129"/>
      <c r="F411" s="129"/>
      <c r="G411" s="129"/>
      <c r="H411" s="99"/>
      <c r="I411" s="129"/>
      <c r="J411" s="99"/>
      <c r="K411" s="101"/>
      <c r="L411" s="101"/>
    </row>
    <row r="412" spans="1:12" ht="38.25">
      <c r="A412" s="36"/>
      <c r="B412" s="47">
        <v>77</v>
      </c>
      <c r="C412" s="126" t="s">
        <v>271</v>
      </c>
      <c r="D412" s="129"/>
      <c r="E412" s="129"/>
      <c r="F412" s="129"/>
      <c r="G412" s="129"/>
      <c r="H412" s="99"/>
      <c r="I412" s="129"/>
      <c r="J412" s="99"/>
      <c r="K412" s="101"/>
      <c r="L412" s="101"/>
    </row>
    <row r="413" spans="1:12" ht="25.5">
      <c r="A413" s="36"/>
      <c r="B413" s="47" t="s">
        <v>276</v>
      </c>
      <c r="C413" s="21" t="s">
        <v>123</v>
      </c>
      <c r="D413" s="97">
        <v>0</v>
      </c>
      <c r="E413" s="97">
        <v>0</v>
      </c>
      <c r="F413" s="91">
        <v>1</v>
      </c>
      <c r="G413" s="97">
        <v>0</v>
      </c>
      <c r="H413" s="91">
        <v>1</v>
      </c>
      <c r="I413" s="97">
        <v>0</v>
      </c>
      <c r="J413" s="97">
        <v>0</v>
      </c>
      <c r="K413" s="115">
        <v>0</v>
      </c>
      <c r="L413" s="97">
        <f>SUM(J413:K413)</f>
        <v>0</v>
      </c>
    </row>
    <row r="414" spans="1:12" ht="38.25">
      <c r="A414" s="36" t="s">
        <v>15</v>
      </c>
      <c r="B414" s="47">
        <v>47</v>
      </c>
      <c r="C414" s="21" t="s">
        <v>322</v>
      </c>
      <c r="D414" s="116">
        <f aca="true" t="shared" si="44" ref="D414:I414">SUM(D388:D413)</f>
        <v>0</v>
      </c>
      <c r="E414" s="116">
        <f t="shared" si="44"/>
        <v>0</v>
      </c>
      <c r="F414" s="119">
        <f t="shared" si="44"/>
        <v>115759</v>
      </c>
      <c r="G414" s="116">
        <f t="shared" si="44"/>
        <v>0</v>
      </c>
      <c r="H414" s="119">
        <f t="shared" si="44"/>
        <v>115759</v>
      </c>
      <c r="I414" s="116">
        <f t="shared" si="44"/>
        <v>0</v>
      </c>
      <c r="J414" s="121">
        <f>SUM(J388:J413)</f>
        <v>131486</v>
      </c>
      <c r="K414" s="116">
        <f>SUM(K388:K413)</f>
        <v>0</v>
      </c>
      <c r="L414" s="121">
        <f>SUM(L388:L413)</f>
        <v>131486</v>
      </c>
    </row>
    <row r="415" spans="1:12" ht="18.75" customHeight="1">
      <c r="A415" s="36"/>
      <c r="B415" s="47"/>
      <c r="C415" s="2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1:12" ht="12.75">
      <c r="A416" s="36"/>
      <c r="B416" s="47">
        <v>48</v>
      </c>
      <c r="C416" s="21" t="s">
        <v>277</v>
      </c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1:12" ht="12.75">
      <c r="A417" s="36"/>
      <c r="B417" s="47">
        <v>69</v>
      </c>
      <c r="C417" s="56" t="s">
        <v>278</v>
      </c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1:12" ht="25.5">
      <c r="A418" s="36"/>
      <c r="B418" s="47" t="s">
        <v>279</v>
      </c>
      <c r="C418" s="21" t="s">
        <v>123</v>
      </c>
      <c r="D418" s="97">
        <v>0</v>
      </c>
      <c r="E418" s="97">
        <v>0</v>
      </c>
      <c r="F418" s="91">
        <v>40000</v>
      </c>
      <c r="G418" s="97">
        <v>0</v>
      </c>
      <c r="H418" s="91">
        <v>40000</v>
      </c>
      <c r="I418" s="97">
        <v>0</v>
      </c>
      <c r="J418" s="97">
        <v>0</v>
      </c>
      <c r="K418" s="115">
        <v>0</v>
      </c>
      <c r="L418" s="97">
        <f>SUM(J418:K418)</f>
        <v>0</v>
      </c>
    </row>
    <row r="419" spans="1:12" ht="18.75" customHeight="1">
      <c r="A419" s="36"/>
      <c r="B419" s="47"/>
      <c r="C419" s="56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1:12" ht="63.75">
      <c r="A420" s="36"/>
      <c r="B420" s="47">
        <v>70</v>
      </c>
      <c r="C420" s="56" t="s">
        <v>341</v>
      </c>
      <c r="D420" s="100"/>
      <c r="E420" s="100"/>
      <c r="F420" s="100"/>
      <c r="G420" s="100"/>
      <c r="H420" s="100"/>
      <c r="I420" s="100"/>
      <c r="J420" s="100"/>
      <c r="K420" s="100"/>
      <c r="L420" s="100"/>
    </row>
    <row r="421" spans="1:12" ht="25.5">
      <c r="A421" s="36"/>
      <c r="B421" s="47" t="s">
        <v>280</v>
      </c>
      <c r="C421" s="21" t="s">
        <v>123</v>
      </c>
      <c r="D421" s="97">
        <v>0</v>
      </c>
      <c r="E421" s="97">
        <v>0</v>
      </c>
      <c r="F421" s="91">
        <v>30000</v>
      </c>
      <c r="G421" s="97">
        <v>0</v>
      </c>
      <c r="H421" s="91">
        <v>30000</v>
      </c>
      <c r="I421" s="97">
        <v>0</v>
      </c>
      <c r="J421" s="91">
        <v>10000</v>
      </c>
      <c r="K421" s="113">
        <v>0</v>
      </c>
      <c r="L421" s="91">
        <f>SUM(J421:K421)</f>
        <v>10000</v>
      </c>
    </row>
    <row r="422" spans="1:12" ht="18.75" customHeight="1">
      <c r="A422" s="36"/>
      <c r="B422" s="47"/>
      <c r="C422" s="21"/>
      <c r="D422" s="97"/>
      <c r="E422" s="97"/>
      <c r="F422" s="91"/>
      <c r="G422" s="97"/>
      <c r="H422" s="91"/>
      <c r="I422" s="97"/>
      <c r="J422" s="91"/>
      <c r="K422" s="113"/>
      <c r="L422" s="91"/>
    </row>
    <row r="423" spans="1:12" ht="76.5">
      <c r="A423" s="36"/>
      <c r="B423" s="47">
        <v>71</v>
      </c>
      <c r="C423" s="21" t="s">
        <v>339</v>
      </c>
      <c r="D423" s="97"/>
      <c r="E423" s="97"/>
      <c r="F423" s="91"/>
      <c r="G423" s="97"/>
      <c r="H423" s="91"/>
      <c r="I423" s="97"/>
      <c r="J423" s="91"/>
      <c r="K423" s="113"/>
      <c r="L423" s="91"/>
    </row>
    <row r="424" spans="1:12" ht="25.5">
      <c r="A424" s="36"/>
      <c r="B424" s="47" t="s">
        <v>340</v>
      </c>
      <c r="C424" s="21" t="s">
        <v>123</v>
      </c>
      <c r="D424" s="97"/>
      <c r="E424" s="97"/>
      <c r="F424" s="91"/>
      <c r="G424" s="97"/>
      <c r="H424" s="91"/>
      <c r="I424" s="97"/>
      <c r="J424" s="91">
        <v>10000</v>
      </c>
      <c r="K424" s="113"/>
      <c r="L424" s="91">
        <f>SUM(J424:K424)</f>
        <v>10000</v>
      </c>
    </row>
    <row r="425" spans="1:12" ht="12.75">
      <c r="A425" s="43" t="s">
        <v>15</v>
      </c>
      <c r="B425" s="65">
        <v>48</v>
      </c>
      <c r="C425" s="67" t="s">
        <v>277</v>
      </c>
      <c r="D425" s="116">
        <f>D418+D421+D424</f>
        <v>0</v>
      </c>
      <c r="E425" s="116">
        <f aca="true" t="shared" si="45" ref="E425:L425">E418+E421+E424</f>
        <v>0</v>
      </c>
      <c r="F425" s="119">
        <f t="shared" si="45"/>
        <v>70000</v>
      </c>
      <c r="G425" s="116">
        <f t="shared" si="45"/>
        <v>0</v>
      </c>
      <c r="H425" s="119">
        <f t="shared" si="45"/>
        <v>70000</v>
      </c>
      <c r="I425" s="116">
        <f t="shared" si="45"/>
        <v>0</v>
      </c>
      <c r="J425" s="119">
        <f t="shared" si="45"/>
        <v>20000</v>
      </c>
      <c r="K425" s="116">
        <f t="shared" si="45"/>
        <v>0</v>
      </c>
      <c r="L425" s="119">
        <f t="shared" si="45"/>
        <v>20000</v>
      </c>
    </row>
    <row r="426" spans="1:12" ht="3.75" customHeight="1">
      <c r="A426" s="36"/>
      <c r="B426" s="47"/>
      <c r="C426" s="21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1:12" ht="63.75">
      <c r="A427" s="36"/>
      <c r="B427" s="23">
        <v>51</v>
      </c>
      <c r="C427" s="21" t="s">
        <v>246</v>
      </c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1:12" ht="25.5">
      <c r="A428" s="36"/>
      <c r="B428" s="23" t="s">
        <v>225</v>
      </c>
      <c r="C428" s="21" t="s">
        <v>123</v>
      </c>
      <c r="D428" s="94">
        <v>40493</v>
      </c>
      <c r="E428" s="115">
        <v>0</v>
      </c>
      <c r="F428" s="94">
        <v>9056</v>
      </c>
      <c r="G428" s="115">
        <v>0</v>
      </c>
      <c r="H428" s="94">
        <v>9056</v>
      </c>
      <c r="I428" s="115">
        <v>0</v>
      </c>
      <c r="J428" s="101">
        <v>4595</v>
      </c>
      <c r="K428" s="115">
        <v>0</v>
      </c>
      <c r="L428" s="101">
        <f>SUM(J428:K428)</f>
        <v>4595</v>
      </c>
    </row>
    <row r="429" spans="1:12" ht="12.75">
      <c r="A429" s="36"/>
      <c r="B429" s="102"/>
      <c r="C429" s="21"/>
      <c r="D429" s="100"/>
      <c r="E429" s="100"/>
      <c r="F429" s="100"/>
      <c r="G429" s="100"/>
      <c r="H429" s="100"/>
      <c r="I429" s="100"/>
      <c r="J429" s="100"/>
      <c r="K429" s="100"/>
      <c r="L429" s="100"/>
    </row>
    <row r="430" spans="1:12" ht="78" customHeight="1">
      <c r="A430" s="36"/>
      <c r="B430" s="23">
        <v>52</v>
      </c>
      <c r="C430" s="21" t="s">
        <v>323</v>
      </c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1:12" s="111" customFormat="1" ht="12.75">
      <c r="A431" s="109"/>
      <c r="B431" s="110" t="s">
        <v>226</v>
      </c>
      <c r="C431" s="21" t="s">
        <v>123</v>
      </c>
      <c r="D431" s="94">
        <v>44473</v>
      </c>
      <c r="E431" s="115">
        <v>0</v>
      </c>
      <c r="F431" s="94">
        <v>5223</v>
      </c>
      <c r="G431" s="115">
        <v>0</v>
      </c>
      <c r="H431" s="94">
        <v>5223</v>
      </c>
      <c r="I431" s="115">
        <v>0</v>
      </c>
      <c r="J431" s="101">
        <v>4700</v>
      </c>
      <c r="K431" s="115">
        <v>0</v>
      </c>
      <c r="L431" s="101">
        <f>SUM(J431:K431)</f>
        <v>4700</v>
      </c>
    </row>
    <row r="432" spans="1:12" ht="12.75">
      <c r="A432" s="36"/>
      <c r="B432" s="102"/>
      <c r="C432" s="2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1:12" ht="102">
      <c r="A433" s="36"/>
      <c r="B433" s="23">
        <v>53</v>
      </c>
      <c r="C433" s="21" t="s">
        <v>324</v>
      </c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1:12" s="111" customFormat="1" ht="12.75">
      <c r="A434" s="109"/>
      <c r="B434" s="110" t="s">
        <v>227</v>
      </c>
      <c r="C434" s="21" t="s">
        <v>123</v>
      </c>
      <c r="D434" s="94">
        <v>4258</v>
      </c>
      <c r="E434" s="115">
        <v>0</v>
      </c>
      <c r="F434" s="94">
        <v>34064</v>
      </c>
      <c r="G434" s="115">
        <v>0</v>
      </c>
      <c r="H434" s="94">
        <v>34064</v>
      </c>
      <c r="I434" s="115">
        <v>0</v>
      </c>
      <c r="J434" s="101">
        <v>21462</v>
      </c>
      <c r="K434" s="115">
        <v>0</v>
      </c>
      <c r="L434" s="101">
        <f>SUM(J434:K434)</f>
        <v>21462</v>
      </c>
    </row>
    <row r="435" spans="1:12" ht="12.75">
      <c r="A435" s="36"/>
      <c r="B435" s="102"/>
      <c r="C435" s="2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1:12" ht="102">
      <c r="A436" s="36"/>
      <c r="B436" s="23">
        <v>54</v>
      </c>
      <c r="C436" s="21" t="s">
        <v>239</v>
      </c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1:12" ht="25.5">
      <c r="A437" s="36"/>
      <c r="B437" s="23" t="s">
        <v>228</v>
      </c>
      <c r="C437" s="21" t="s">
        <v>123</v>
      </c>
      <c r="D437" s="115">
        <v>0</v>
      </c>
      <c r="E437" s="115">
        <v>0</v>
      </c>
      <c r="F437" s="94">
        <v>48812</v>
      </c>
      <c r="G437" s="115">
        <v>0</v>
      </c>
      <c r="H437" s="94">
        <v>48812</v>
      </c>
      <c r="I437" s="115">
        <v>0</v>
      </c>
      <c r="J437" s="101">
        <v>20000</v>
      </c>
      <c r="K437" s="115">
        <v>0</v>
      </c>
      <c r="L437" s="101">
        <f>SUM(J437:K437)</f>
        <v>20000</v>
      </c>
    </row>
    <row r="438" spans="1:12" ht="12.75">
      <c r="A438" s="36"/>
      <c r="B438" s="50"/>
      <c r="C438" s="26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1:12" ht="12.75">
      <c r="A439" s="36"/>
      <c r="B439" s="23"/>
      <c r="C439" s="21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1:12" ht="25.5">
      <c r="A440" s="36"/>
      <c r="B440" s="23">
        <v>63</v>
      </c>
      <c r="C440" s="21" t="s">
        <v>247</v>
      </c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1:12" ht="25.5">
      <c r="A441" s="43"/>
      <c r="B441" s="24" t="s">
        <v>109</v>
      </c>
      <c r="C441" s="67" t="s">
        <v>123</v>
      </c>
      <c r="D441" s="123">
        <v>147251</v>
      </c>
      <c r="E441" s="117">
        <v>0</v>
      </c>
      <c r="F441" s="123">
        <v>10000</v>
      </c>
      <c r="G441" s="117">
        <v>0</v>
      </c>
      <c r="H441" s="123">
        <v>10000</v>
      </c>
      <c r="I441" s="117">
        <v>0</v>
      </c>
      <c r="J441" s="92">
        <v>20000</v>
      </c>
      <c r="K441" s="117">
        <v>0</v>
      </c>
      <c r="L441" s="92">
        <f>SUM(J441:K441)</f>
        <v>20000</v>
      </c>
    </row>
    <row r="442" spans="1:12" ht="2.25" customHeight="1">
      <c r="A442" s="36"/>
      <c r="B442" s="23"/>
      <c r="C442" s="21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1:12" ht="1.5" customHeight="1">
      <c r="A443" s="36"/>
      <c r="B443" s="23"/>
      <c r="C443" s="13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1:12" ht="80.25" customHeight="1">
      <c r="A444" s="36"/>
      <c r="B444" s="23">
        <v>67</v>
      </c>
      <c r="C444" s="13" t="s">
        <v>229</v>
      </c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1:12" ht="12.75">
      <c r="A445" s="36"/>
      <c r="B445" s="23" t="s">
        <v>223</v>
      </c>
      <c r="C445" s="13" t="s">
        <v>224</v>
      </c>
      <c r="D445" s="97">
        <v>0</v>
      </c>
      <c r="E445" s="97">
        <v>0</v>
      </c>
      <c r="F445" s="91">
        <v>30000</v>
      </c>
      <c r="G445" s="97">
        <v>0</v>
      </c>
      <c r="H445" s="91">
        <v>30000</v>
      </c>
      <c r="I445" s="97">
        <v>0</v>
      </c>
      <c r="J445" s="99">
        <v>57207</v>
      </c>
      <c r="K445" s="97">
        <v>0</v>
      </c>
      <c r="L445" s="99">
        <f>SUM(J445:K445)</f>
        <v>57207</v>
      </c>
    </row>
    <row r="446" spans="1:12" ht="12.75">
      <c r="A446" s="36"/>
      <c r="B446" s="23"/>
      <c r="C446" s="13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1:12" ht="41.25" customHeight="1">
      <c r="A447" s="36"/>
      <c r="B447" s="23">
        <v>68</v>
      </c>
      <c r="C447" s="13" t="s">
        <v>184</v>
      </c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1:12" ht="16.5" customHeight="1">
      <c r="A448" s="36"/>
      <c r="B448" s="23" t="s">
        <v>112</v>
      </c>
      <c r="C448" s="21" t="s">
        <v>186</v>
      </c>
      <c r="D448" s="97">
        <v>0</v>
      </c>
      <c r="E448" s="97">
        <v>0</v>
      </c>
      <c r="F448" s="99">
        <v>250</v>
      </c>
      <c r="G448" s="97">
        <v>0</v>
      </c>
      <c r="H448" s="99">
        <v>250</v>
      </c>
      <c r="I448" s="97">
        <v>0</v>
      </c>
      <c r="J448" s="97">
        <v>0</v>
      </c>
      <c r="K448" s="97">
        <v>0</v>
      </c>
      <c r="L448" s="97">
        <f>SUM(J448:K448)</f>
        <v>0</v>
      </c>
    </row>
    <row r="449" spans="1:12" ht="16.5" customHeight="1">
      <c r="A449" s="36"/>
      <c r="B449" s="23" t="s">
        <v>174</v>
      </c>
      <c r="C449" s="21" t="s">
        <v>187</v>
      </c>
      <c r="D449" s="99">
        <v>1547</v>
      </c>
      <c r="E449" s="97">
        <v>0</v>
      </c>
      <c r="F449" s="97">
        <v>0</v>
      </c>
      <c r="G449" s="97">
        <v>0</v>
      </c>
      <c r="H449" s="97">
        <v>0</v>
      </c>
      <c r="I449" s="97">
        <v>0</v>
      </c>
      <c r="J449" s="97">
        <v>0</v>
      </c>
      <c r="K449" s="97">
        <v>0</v>
      </c>
      <c r="L449" s="97">
        <f>SUM(J449:K449)</f>
        <v>0</v>
      </c>
    </row>
    <row r="450" spans="1:12" ht="38.25">
      <c r="A450" s="36" t="s">
        <v>15</v>
      </c>
      <c r="B450" s="23">
        <v>68</v>
      </c>
      <c r="C450" s="13" t="s">
        <v>184</v>
      </c>
      <c r="D450" s="104">
        <f aca="true" t="shared" si="46" ref="D450:L450">SUM(D448:D449)</f>
        <v>1547</v>
      </c>
      <c r="E450" s="105">
        <f t="shared" si="46"/>
        <v>0</v>
      </c>
      <c r="F450" s="104">
        <f t="shared" si="46"/>
        <v>250</v>
      </c>
      <c r="G450" s="105">
        <f t="shared" si="46"/>
        <v>0</v>
      </c>
      <c r="H450" s="104">
        <f t="shared" si="46"/>
        <v>250</v>
      </c>
      <c r="I450" s="105">
        <f t="shared" si="46"/>
        <v>0</v>
      </c>
      <c r="J450" s="105">
        <f t="shared" si="46"/>
        <v>0</v>
      </c>
      <c r="K450" s="105">
        <f t="shared" si="46"/>
        <v>0</v>
      </c>
      <c r="L450" s="105">
        <f t="shared" si="46"/>
        <v>0</v>
      </c>
    </row>
    <row r="451" spans="1:12" ht="9" customHeight="1">
      <c r="A451" s="36"/>
      <c r="B451" s="23"/>
      <c r="C451" s="13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1:12" ht="25.5">
      <c r="A452" s="36"/>
      <c r="B452" s="23">
        <v>70</v>
      </c>
      <c r="C452" s="13" t="s">
        <v>110</v>
      </c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1:12" ht="14.25" customHeight="1">
      <c r="A453" s="36"/>
      <c r="B453" s="23" t="s">
        <v>175</v>
      </c>
      <c r="C453" s="21" t="s">
        <v>188</v>
      </c>
      <c r="D453" s="123">
        <v>561</v>
      </c>
      <c r="E453" s="117">
        <v>0</v>
      </c>
      <c r="F453" s="123">
        <v>150000</v>
      </c>
      <c r="G453" s="117">
        <v>0</v>
      </c>
      <c r="H453" s="123">
        <v>149999</v>
      </c>
      <c r="I453" s="117">
        <v>0</v>
      </c>
      <c r="J453" s="117">
        <v>0</v>
      </c>
      <c r="K453" s="117">
        <v>0</v>
      </c>
      <c r="L453" s="117">
        <f>SUM(J453:K453)</f>
        <v>0</v>
      </c>
    </row>
    <row r="454" spans="1:12" ht="25.5">
      <c r="A454" s="36" t="s">
        <v>15</v>
      </c>
      <c r="B454" s="23">
        <v>70</v>
      </c>
      <c r="C454" s="13" t="s">
        <v>110</v>
      </c>
      <c r="D454" s="92">
        <f aca="true" t="shared" si="47" ref="D454:L454">SUM(D453:D453)</f>
        <v>561</v>
      </c>
      <c r="E454" s="117">
        <f t="shared" si="47"/>
        <v>0</v>
      </c>
      <c r="F454" s="92">
        <f t="shared" si="47"/>
        <v>150000</v>
      </c>
      <c r="G454" s="117">
        <f t="shared" si="47"/>
        <v>0</v>
      </c>
      <c r="H454" s="92">
        <f t="shared" si="47"/>
        <v>149999</v>
      </c>
      <c r="I454" s="117">
        <f t="shared" si="47"/>
        <v>0</v>
      </c>
      <c r="J454" s="117">
        <f t="shared" si="47"/>
        <v>0</v>
      </c>
      <c r="K454" s="117">
        <f t="shared" si="47"/>
        <v>0</v>
      </c>
      <c r="L454" s="117">
        <f t="shared" si="47"/>
        <v>0</v>
      </c>
    </row>
    <row r="455" spans="1:12" ht="12.75">
      <c r="A455" s="36"/>
      <c r="B455" s="23"/>
      <c r="C455" s="13"/>
      <c r="D455" s="91"/>
      <c r="E455" s="97"/>
      <c r="F455" s="91"/>
      <c r="G455" s="97"/>
      <c r="H455" s="91"/>
      <c r="I455" s="97"/>
      <c r="J455" s="97"/>
      <c r="K455" s="97"/>
      <c r="L455" s="97"/>
    </row>
    <row r="456" spans="1:12" ht="42.75" customHeight="1" hidden="1">
      <c r="A456" s="36" t="s">
        <v>15</v>
      </c>
      <c r="B456" s="23">
        <v>71</v>
      </c>
      <c r="C456" s="13" t="s">
        <v>342</v>
      </c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1:12" ht="25.5">
      <c r="A457" s="36"/>
      <c r="B457" s="23">
        <v>72</v>
      </c>
      <c r="C457" s="21" t="s">
        <v>248</v>
      </c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1:12" ht="14.25" customHeight="1">
      <c r="A458" s="36"/>
      <c r="B458" s="23" t="s">
        <v>113</v>
      </c>
      <c r="C458" s="21" t="s">
        <v>123</v>
      </c>
      <c r="D458" s="91">
        <v>12000</v>
      </c>
      <c r="E458" s="97">
        <v>0</v>
      </c>
      <c r="F458" s="97">
        <v>0</v>
      </c>
      <c r="G458" s="97">
        <v>0</v>
      </c>
      <c r="H458" s="97">
        <v>0</v>
      </c>
      <c r="I458" s="97">
        <v>0</v>
      </c>
      <c r="J458" s="91">
        <v>1</v>
      </c>
      <c r="K458" s="97">
        <v>0</v>
      </c>
      <c r="L458" s="91">
        <f>SUM(J458:K458)</f>
        <v>1</v>
      </c>
    </row>
    <row r="459" spans="1:12" ht="12.75">
      <c r="A459" s="36"/>
      <c r="B459" s="23"/>
      <c r="C459" s="21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1:12" ht="38.25">
      <c r="A460" s="36"/>
      <c r="B460" s="23">
        <v>74</v>
      </c>
      <c r="C460" s="21" t="s">
        <v>249</v>
      </c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1:12" ht="14.25" customHeight="1">
      <c r="A461" s="43"/>
      <c r="B461" s="24" t="s">
        <v>176</v>
      </c>
      <c r="C461" s="67" t="s">
        <v>172</v>
      </c>
      <c r="D461" s="92">
        <v>14352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f>SUM(J461:K461)</f>
        <v>0</v>
      </c>
    </row>
    <row r="462" spans="1:12" ht="38.25">
      <c r="A462" s="36" t="s">
        <v>15</v>
      </c>
      <c r="B462" s="23">
        <v>74</v>
      </c>
      <c r="C462" s="21" t="s">
        <v>249</v>
      </c>
      <c r="D462" s="92">
        <f aca="true" t="shared" si="48" ref="D462:L462">SUM(D461)</f>
        <v>14352</v>
      </c>
      <c r="E462" s="117">
        <f t="shared" si="48"/>
        <v>0</v>
      </c>
      <c r="F462" s="117">
        <f t="shared" si="48"/>
        <v>0</v>
      </c>
      <c r="G462" s="117">
        <f t="shared" si="48"/>
        <v>0</v>
      </c>
      <c r="H462" s="117">
        <f t="shared" si="48"/>
        <v>0</v>
      </c>
      <c r="I462" s="117">
        <f t="shared" si="48"/>
        <v>0</v>
      </c>
      <c r="J462" s="117">
        <f t="shared" si="48"/>
        <v>0</v>
      </c>
      <c r="K462" s="117">
        <f t="shared" si="48"/>
        <v>0</v>
      </c>
      <c r="L462" s="117">
        <f t="shared" si="48"/>
        <v>0</v>
      </c>
    </row>
    <row r="463" spans="1:12" ht="14.25" customHeight="1">
      <c r="A463" s="36"/>
      <c r="B463" s="23"/>
      <c r="C463" s="21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1:12" ht="14.25" customHeight="1">
      <c r="A464" s="36"/>
      <c r="B464" s="23">
        <v>76</v>
      </c>
      <c r="C464" s="21" t="s">
        <v>238</v>
      </c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1:12" ht="14.25" customHeight="1">
      <c r="A465" s="36"/>
      <c r="B465" s="23" t="s">
        <v>114</v>
      </c>
      <c r="C465" s="21" t="s">
        <v>123</v>
      </c>
      <c r="D465" s="99">
        <v>51297</v>
      </c>
      <c r="E465" s="97">
        <v>0</v>
      </c>
      <c r="F465" s="97">
        <v>0</v>
      </c>
      <c r="G465" s="97">
        <v>0</v>
      </c>
      <c r="H465" s="97">
        <v>0</v>
      </c>
      <c r="I465" s="97">
        <v>0</v>
      </c>
      <c r="J465" s="91">
        <v>1</v>
      </c>
      <c r="K465" s="97">
        <v>0</v>
      </c>
      <c r="L465" s="91">
        <f>SUM(J465:K465)</f>
        <v>1</v>
      </c>
    </row>
    <row r="466" spans="1:12" ht="12.75">
      <c r="A466" s="36"/>
      <c r="B466" s="23"/>
      <c r="C466" s="21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1:12" ht="38.25">
      <c r="A467" s="36"/>
      <c r="B467" s="23">
        <v>78</v>
      </c>
      <c r="C467" s="21" t="s">
        <v>127</v>
      </c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1:12" ht="14.25" customHeight="1">
      <c r="A468" s="36"/>
      <c r="B468" s="23" t="s">
        <v>128</v>
      </c>
      <c r="C468" s="21" t="s">
        <v>123</v>
      </c>
      <c r="D468" s="99">
        <v>13320</v>
      </c>
      <c r="E468" s="97">
        <v>0</v>
      </c>
      <c r="F468" s="97">
        <v>0</v>
      </c>
      <c r="G468" s="97">
        <v>0</v>
      </c>
      <c r="H468" s="97">
        <v>0</v>
      </c>
      <c r="I468" s="97">
        <v>0</v>
      </c>
      <c r="J468" s="97">
        <v>0</v>
      </c>
      <c r="K468" s="97">
        <v>0</v>
      </c>
      <c r="L468" s="97">
        <f>SUM(J468:K468)</f>
        <v>0</v>
      </c>
    </row>
    <row r="469" spans="1:12" ht="14.25" customHeight="1">
      <c r="A469" s="36"/>
      <c r="B469" s="23"/>
      <c r="C469" s="21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1:12" ht="38.25">
      <c r="A470" s="36"/>
      <c r="B470" s="23">
        <v>79</v>
      </c>
      <c r="C470" s="70" t="s">
        <v>121</v>
      </c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1:12" ht="14.25" customHeight="1">
      <c r="A471" s="36"/>
      <c r="B471" s="23" t="s">
        <v>115</v>
      </c>
      <c r="C471" s="21" t="s">
        <v>173</v>
      </c>
      <c r="D471" s="97">
        <v>0</v>
      </c>
      <c r="E471" s="97">
        <v>0</v>
      </c>
      <c r="F471" s="99">
        <v>1508</v>
      </c>
      <c r="G471" s="97">
        <v>0</v>
      </c>
      <c r="H471" s="99">
        <v>1508</v>
      </c>
      <c r="I471" s="97">
        <v>0</v>
      </c>
      <c r="J471" s="97">
        <v>0</v>
      </c>
      <c r="K471" s="97">
        <v>0</v>
      </c>
      <c r="L471" s="97">
        <f>SUM(J471:K471)</f>
        <v>0</v>
      </c>
    </row>
    <row r="472" spans="1:12" ht="14.25" customHeight="1">
      <c r="A472" s="36"/>
      <c r="B472" s="23" t="s">
        <v>177</v>
      </c>
      <c r="C472" s="21" t="s">
        <v>172</v>
      </c>
      <c r="D472" s="99">
        <v>28432</v>
      </c>
      <c r="E472" s="97">
        <v>0</v>
      </c>
      <c r="F472" s="97">
        <v>0</v>
      </c>
      <c r="G472" s="97">
        <v>0</v>
      </c>
      <c r="H472" s="97">
        <v>0</v>
      </c>
      <c r="I472" s="97">
        <v>0</v>
      </c>
      <c r="J472" s="97">
        <v>0</v>
      </c>
      <c r="K472" s="97">
        <v>0</v>
      </c>
      <c r="L472" s="97">
        <f>SUM(J472:K472)</f>
        <v>0</v>
      </c>
    </row>
    <row r="473" spans="1:12" ht="38.25">
      <c r="A473" s="36" t="s">
        <v>15</v>
      </c>
      <c r="B473" s="23">
        <v>79</v>
      </c>
      <c r="C473" s="70" t="s">
        <v>121</v>
      </c>
      <c r="D473" s="104">
        <f aca="true" t="shared" si="49" ref="D473:L473">SUM(D471:D472)</f>
        <v>28432</v>
      </c>
      <c r="E473" s="105">
        <f t="shared" si="49"/>
        <v>0</v>
      </c>
      <c r="F473" s="104">
        <f t="shared" si="49"/>
        <v>1508</v>
      </c>
      <c r="G473" s="105">
        <f t="shared" si="49"/>
        <v>0</v>
      </c>
      <c r="H473" s="104">
        <f t="shared" si="49"/>
        <v>1508</v>
      </c>
      <c r="I473" s="105">
        <f t="shared" si="49"/>
        <v>0</v>
      </c>
      <c r="J473" s="105">
        <f t="shared" si="49"/>
        <v>0</v>
      </c>
      <c r="K473" s="105">
        <f t="shared" si="49"/>
        <v>0</v>
      </c>
      <c r="L473" s="105">
        <f t="shared" si="49"/>
        <v>0</v>
      </c>
    </row>
    <row r="474" spans="1:12" ht="14.25" customHeight="1">
      <c r="A474" s="36"/>
      <c r="B474" s="23"/>
      <c r="C474" s="21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1:12" ht="63.75">
      <c r="A475" s="36"/>
      <c r="B475" s="23">
        <v>80</v>
      </c>
      <c r="C475" s="21" t="s">
        <v>117</v>
      </c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1:12" ht="14.25" customHeight="1">
      <c r="A476" s="36"/>
      <c r="B476" s="23" t="s">
        <v>116</v>
      </c>
      <c r="C476" s="21" t="s">
        <v>173</v>
      </c>
      <c r="D476" s="99">
        <v>9495</v>
      </c>
      <c r="E476" s="97">
        <v>0</v>
      </c>
      <c r="F476" s="99">
        <v>10687</v>
      </c>
      <c r="G476" s="97">
        <v>0</v>
      </c>
      <c r="H476" s="99">
        <v>10687</v>
      </c>
      <c r="I476" s="97">
        <v>0</v>
      </c>
      <c r="J476" s="97">
        <v>0</v>
      </c>
      <c r="K476" s="97">
        <v>0</v>
      </c>
      <c r="L476" s="97">
        <f>SUM(J476:K476)</f>
        <v>0</v>
      </c>
    </row>
    <row r="477" spans="1:12" ht="12.75">
      <c r="A477" s="36"/>
      <c r="B477" s="23"/>
      <c r="C477" s="21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1:12" ht="64.5" customHeight="1">
      <c r="A478" s="43"/>
      <c r="B478" s="24">
        <v>81</v>
      </c>
      <c r="C478" s="67" t="s">
        <v>240</v>
      </c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1:12" ht="12.75">
      <c r="A479" s="36"/>
      <c r="B479" s="23" t="s">
        <v>178</v>
      </c>
      <c r="C479" s="21" t="s">
        <v>172</v>
      </c>
      <c r="D479" s="91">
        <v>22326</v>
      </c>
      <c r="E479" s="97">
        <v>0</v>
      </c>
      <c r="F479" s="97">
        <v>0</v>
      </c>
      <c r="G479" s="97">
        <v>0</v>
      </c>
      <c r="H479" s="97">
        <v>0</v>
      </c>
      <c r="I479" s="97">
        <v>0</v>
      </c>
      <c r="J479" s="97">
        <v>0</v>
      </c>
      <c r="K479" s="97">
        <v>0</v>
      </c>
      <c r="L479" s="97">
        <f>SUM(J479:K479)</f>
        <v>0</v>
      </c>
    </row>
    <row r="480" spans="1:12" ht="63.75">
      <c r="A480" s="36" t="s">
        <v>15</v>
      </c>
      <c r="B480" s="23">
        <v>81</v>
      </c>
      <c r="C480" s="21" t="s">
        <v>240</v>
      </c>
      <c r="D480" s="104">
        <f aca="true" t="shared" si="50" ref="D480:L480">SUM(D479:D479)</f>
        <v>22326</v>
      </c>
      <c r="E480" s="105">
        <f t="shared" si="50"/>
        <v>0</v>
      </c>
      <c r="F480" s="105">
        <f t="shared" si="50"/>
        <v>0</v>
      </c>
      <c r="G480" s="105">
        <f t="shared" si="50"/>
        <v>0</v>
      </c>
      <c r="H480" s="105">
        <f t="shared" si="50"/>
        <v>0</v>
      </c>
      <c r="I480" s="105">
        <f t="shared" si="50"/>
        <v>0</v>
      </c>
      <c r="J480" s="105">
        <f t="shared" si="50"/>
        <v>0</v>
      </c>
      <c r="K480" s="105">
        <f t="shared" si="50"/>
        <v>0</v>
      </c>
      <c r="L480" s="105">
        <f t="shared" si="50"/>
        <v>0</v>
      </c>
    </row>
    <row r="481" spans="1:12" ht="4.5" customHeight="1">
      <c r="A481" s="36"/>
      <c r="B481" s="23"/>
      <c r="C481" s="21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1:12" ht="12.75">
      <c r="A482" s="36"/>
      <c r="B482" s="23">
        <v>82</v>
      </c>
      <c r="C482" s="21" t="s">
        <v>179</v>
      </c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1:12" ht="12.75">
      <c r="A483" s="36"/>
      <c r="B483" s="23" t="s">
        <v>119</v>
      </c>
      <c r="C483" s="21" t="s">
        <v>123</v>
      </c>
      <c r="D483" s="99">
        <v>38496</v>
      </c>
      <c r="E483" s="97">
        <v>0</v>
      </c>
      <c r="F483" s="97">
        <v>0</v>
      </c>
      <c r="G483" s="97">
        <v>0</v>
      </c>
      <c r="H483" s="97">
        <v>0</v>
      </c>
      <c r="I483" s="97">
        <v>0</v>
      </c>
      <c r="J483" s="91">
        <v>1</v>
      </c>
      <c r="K483" s="97">
        <v>0</v>
      </c>
      <c r="L483" s="91">
        <f>SUM(J483:K483)</f>
        <v>1</v>
      </c>
    </row>
    <row r="484" spans="1:12" ht="12.75">
      <c r="A484" s="36"/>
      <c r="B484" s="23"/>
      <c r="C484" s="21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1:12" ht="38.25">
      <c r="A485" s="36"/>
      <c r="B485" s="47">
        <v>84</v>
      </c>
      <c r="C485" s="21" t="s">
        <v>185</v>
      </c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1:12" ht="13.5" customHeight="1">
      <c r="A486" s="36"/>
      <c r="B486" s="47" t="s">
        <v>122</v>
      </c>
      <c r="C486" s="21" t="s">
        <v>173</v>
      </c>
      <c r="D486" s="99">
        <v>49379</v>
      </c>
      <c r="E486" s="97">
        <v>0</v>
      </c>
      <c r="F486" s="99">
        <v>82837</v>
      </c>
      <c r="G486" s="97">
        <v>0</v>
      </c>
      <c r="H486" s="99">
        <v>82837</v>
      </c>
      <c r="I486" s="97">
        <v>0</v>
      </c>
      <c r="J486" s="99">
        <v>74553</v>
      </c>
      <c r="K486" s="97">
        <v>0</v>
      </c>
      <c r="L486" s="99">
        <f>SUM(J486:K486)</f>
        <v>74553</v>
      </c>
    </row>
    <row r="487" spans="1:12" ht="38.25">
      <c r="A487" s="36" t="s">
        <v>15</v>
      </c>
      <c r="B487" s="47">
        <v>84</v>
      </c>
      <c r="C487" s="21" t="s">
        <v>185</v>
      </c>
      <c r="D487" s="104">
        <f aca="true" t="shared" si="51" ref="D487:L487">SUM(D486:D486)</f>
        <v>49379</v>
      </c>
      <c r="E487" s="105">
        <f t="shared" si="51"/>
        <v>0</v>
      </c>
      <c r="F487" s="104">
        <f t="shared" si="51"/>
        <v>82837</v>
      </c>
      <c r="G487" s="105">
        <f t="shared" si="51"/>
        <v>0</v>
      </c>
      <c r="H487" s="104">
        <f t="shared" si="51"/>
        <v>82837</v>
      </c>
      <c r="I487" s="105">
        <f t="shared" si="51"/>
        <v>0</v>
      </c>
      <c r="J487" s="104">
        <f t="shared" si="51"/>
        <v>74553</v>
      </c>
      <c r="K487" s="105">
        <f t="shared" si="51"/>
        <v>0</v>
      </c>
      <c r="L487" s="104">
        <f t="shared" si="51"/>
        <v>74553</v>
      </c>
    </row>
    <row r="488" spans="1:12" ht="15" customHeight="1">
      <c r="A488" s="36"/>
      <c r="B488" s="47"/>
      <c r="C488" s="21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1:12" ht="38.25">
      <c r="A489" s="36"/>
      <c r="B489" s="47">
        <v>91</v>
      </c>
      <c r="C489" s="21" t="s">
        <v>189</v>
      </c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1:12" ht="15" customHeight="1">
      <c r="A490" s="36"/>
      <c r="B490" s="47" t="s">
        <v>190</v>
      </c>
      <c r="C490" s="21" t="s">
        <v>123</v>
      </c>
      <c r="D490" s="91">
        <v>15634</v>
      </c>
      <c r="E490" s="97">
        <v>0</v>
      </c>
      <c r="F490" s="97">
        <v>0</v>
      </c>
      <c r="G490" s="97">
        <v>0</v>
      </c>
      <c r="H490" s="97">
        <v>0</v>
      </c>
      <c r="I490" s="97">
        <v>0</v>
      </c>
      <c r="J490" s="97">
        <v>0</v>
      </c>
      <c r="K490" s="97">
        <v>0</v>
      </c>
      <c r="L490" s="97">
        <f>SUM(J490:K490)</f>
        <v>0</v>
      </c>
    </row>
    <row r="491" spans="1:12" ht="15" customHeight="1">
      <c r="A491" s="36"/>
      <c r="B491" s="47"/>
      <c r="C491" s="21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1:12" ht="38.25">
      <c r="A492" s="36"/>
      <c r="B492" s="47">
        <v>92</v>
      </c>
      <c r="C492" s="21" t="s">
        <v>191</v>
      </c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1:12" ht="15" customHeight="1">
      <c r="A493" s="36"/>
      <c r="B493" s="47" t="s">
        <v>192</v>
      </c>
      <c r="C493" s="21" t="s">
        <v>123</v>
      </c>
      <c r="D493" s="91">
        <v>4254</v>
      </c>
      <c r="E493" s="97">
        <v>0</v>
      </c>
      <c r="F493" s="97">
        <v>0</v>
      </c>
      <c r="G493" s="97">
        <v>0</v>
      </c>
      <c r="H493" s="97">
        <v>0</v>
      </c>
      <c r="I493" s="97">
        <v>0</v>
      </c>
      <c r="J493" s="97">
        <v>0</v>
      </c>
      <c r="K493" s="97">
        <v>0</v>
      </c>
      <c r="L493" s="97">
        <f>SUM(J493:K493)</f>
        <v>0</v>
      </c>
    </row>
    <row r="494" spans="1:12" ht="15" customHeight="1">
      <c r="A494" s="36"/>
      <c r="B494" s="23"/>
      <c r="C494" s="21"/>
      <c r="D494" s="91"/>
      <c r="E494" s="91"/>
      <c r="F494" s="99"/>
      <c r="G494" s="91"/>
      <c r="H494" s="91"/>
      <c r="I494" s="91"/>
      <c r="J494" s="99"/>
      <c r="K494" s="91"/>
      <c r="L494" s="99"/>
    </row>
    <row r="495" spans="1:12" ht="25.5">
      <c r="A495" s="36"/>
      <c r="B495" s="23">
        <v>94</v>
      </c>
      <c r="C495" s="21" t="s">
        <v>211</v>
      </c>
      <c r="D495" s="91"/>
      <c r="E495" s="91"/>
      <c r="F495" s="99"/>
      <c r="G495" s="91"/>
      <c r="H495" s="91"/>
      <c r="I495" s="91"/>
      <c r="J495" s="99"/>
      <c r="K495" s="91"/>
      <c r="L495" s="99"/>
    </row>
    <row r="496" spans="1:12" ht="12.75">
      <c r="A496" s="43"/>
      <c r="B496" s="24" t="s">
        <v>212</v>
      </c>
      <c r="C496" s="67" t="s">
        <v>123</v>
      </c>
      <c r="D496" s="92">
        <v>49984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f>SUM(J496:K496)</f>
        <v>0</v>
      </c>
    </row>
    <row r="497" spans="1:12" ht="3.75" customHeight="1">
      <c r="A497" s="36"/>
      <c r="B497" s="23"/>
      <c r="C497" s="21"/>
      <c r="D497" s="91"/>
      <c r="E497" s="91"/>
      <c r="F497" s="99"/>
      <c r="G497" s="91"/>
      <c r="H497" s="91"/>
      <c r="I497" s="91"/>
      <c r="J497" s="99"/>
      <c r="K497" s="91"/>
      <c r="L497" s="99"/>
    </row>
    <row r="498" spans="1:12" ht="64.5" customHeight="1">
      <c r="A498" s="36"/>
      <c r="B498" s="23">
        <v>95</v>
      </c>
      <c r="C498" s="21" t="s">
        <v>331</v>
      </c>
      <c r="D498" s="91"/>
      <c r="E498" s="91"/>
      <c r="F498" s="99"/>
      <c r="G498" s="91"/>
      <c r="H498" s="91"/>
      <c r="I498" s="91"/>
      <c r="J498" s="99"/>
      <c r="K498" s="91"/>
      <c r="L498" s="99"/>
    </row>
    <row r="499" spans="1:12" ht="12.75">
      <c r="A499" s="36"/>
      <c r="B499" s="23" t="s">
        <v>213</v>
      </c>
      <c r="C499" s="21" t="s">
        <v>123</v>
      </c>
      <c r="D499" s="91">
        <v>22798</v>
      </c>
      <c r="E499" s="97">
        <v>0</v>
      </c>
      <c r="F499" s="91">
        <v>18800</v>
      </c>
      <c r="G499" s="97">
        <v>0</v>
      </c>
      <c r="H499" s="91">
        <v>18800</v>
      </c>
      <c r="I499" s="97">
        <v>0</v>
      </c>
      <c r="J499" s="99">
        <v>3881</v>
      </c>
      <c r="K499" s="97">
        <v>0</v>
      </c>
      <c r="L499" s="99">
        <f>SUM(J499:K499)</f>
        <v>3881</v>
      </c>
    </row>
    <row r="500" spans="1:12" ht="12.75">
      <c r="A500" s="36"/>
      <c r="B500" s="23"/>
      <c r="C500" s="21"/>
      <c r="D500" s="91"/>
      <c r="E500" s="91"/>
      <c r="F500" s="99"/>
      <c r="G500" s="91"/>
      <c r="H500" s="91"/>
      <c r="I500" s="91"/>
      <c r="J500" s="99"/>
      <c r="K500" s="91"/>
      <c r="L500" s="99"/>
    </row>
    <row r="501" spans="1:12" ht="38.25">
      <c r="A501" s="36"/>
      <c r="B501" s="23">
        <v>96</v>
      </c>
      <c r="C501" s="21" t="s">
        <v>325</v>
      </c>
      <c r="D501" s="91"/>
      <c r="E501" s="91"/>
      <c r="F501" s="99"/>
      <c r="G501" s="91"/>
      <c r="H501" s="91"/>
      <c r="I501" s="91"/>
      <c r="J501" s="99"/>
      <c r="K501" s="91"/>
      <c r="L501" s="99"/>
    </row>
    <row r="502" spans="1:12" ht="12.75">
      <c r="A502" s="36"/>
      <c r="B502" s="23" t="s">
        <v>216</v>
      </c>
      <c r="C502" s="21" t="s">
        <v>123</v>
      </c>
      <c r="D502" s="97">
        <v>0</v>
      </c>
      <c r="E502" s="97">
        <v>0</v>
      </c>
      <c r="F502" s="91">
        <v>15000</v>
      </c>
      <c r="G502" s="97">
        <v>0</v>
      </c>
      <c r="H502" s="91">
        <v>15000</v>
      </c>
      <c r="I502" s="97">
        <v>0</v>
      </c>
      <c r="J502" s="99"/>
      <c r="K502" s="97">
        <v>0</v>
      </c>
      <c r="L502" s="99">
        <f>SUM(J502:K502)</f>
        <v>0</v>
      </c>
    </row>
    <row r="503" spans="1:12" ht="12.75">
      <c r="A503" s="36"/>
      <c r="B503" s="23"/>
      <c r="C503" s="21"/>
      <c r="D503" s="91"/>
      <c r="E503" s="91"/>
      <c r="F503" s="99"/>
      <c r="G503" s="91"/>
      <c r="H503" s="91"/>
      <c r="I503" s="91"/>
      <c r="J503" s="99"/>
      <c r="K503" s="91"/>
      <c r="L503" s="99"/>
    </row>
    <row r="504" spans="1:12" ht="51.75" customHeight="1">
      <c r="A504" s="36"/>
      <c r="B504" s="23">
        <v>97</v>
      </c>
      <c r="C504" s="21" t="s">
        <v>220</v>
      </c>
      <c r="D504" s="91"/>
      <c r="E504" s="91"/>
      <c r="F504" s="99"/>
      <c r="G504" s="91"/>
      <c r="H504" s="91"/>
      <c r="I504" s="91"/>
      <c r="J504" s="99"/>
      <c r="K504" s="91"/>
      <c r="L504" s="99"/>
    </row>
    <row r="505" spans="1:12" ht="12.75">
      <c r="A505" s="36"/>
      <c r="B505" s="23" t="s">
        <v>217</v>
      </c>
      <c r="C505" s="21" t="s">
        <v>123</v>
      </c>
      <c r="D505" s="97">
        <v>0</v>
      </c>
      <c r="E505" s="97">
        <v>0</v>
      </c>
      <c r="F505" s="91">
        <v>32040</v>
      </c>
      <c r="G505" s="97">
        <v>0</v>
      </c>
      <c r="H505" s="91">
        <v>32040</v>
      </c>
      <c r="I505" s="97">
        <v>0</v>
      </c>
      <c r="J505" s="99">
        <v>31212</v>
      </c>
      <c r="K505" s="97">
        <v>0</v>
      </c>
      <c r="L505" s="99">
        <f>SUM(J505:K505)</f>
        <v>31212</v>
      </c>
    </row>
    <row r="506" spans="1:12" ht="12.75">
      <c r="A506" s="36"/>
      <c r="B506" s="23"/>
      <c r="C506" s="21"/>
      <c r="D506" s="91"/>
      <c r="E506" s="91"/>
      <c r="F506" s="99"/>
      <c r="G506" s="91"/>
      <c r="H506" s="91"/>
      <c r="I506" s="91"/>
      <c r="J506" s="99"/>
      <c r="K506" s="91"/>
      <c r="L506" s="99"/>
    </row>
    <row r="507" spans="1:12" ht="38.25">
      <c r="A507" s="36"/>
      <c r="B507" s="23">
        <v>98</v>
      </c>
      <c r="C507" s="21" t="s">
        <v>221</v>
      </c>
      <c r="D507" s="91"/>
      <c r="E507" s="91"/>
      <c r="F507" s="99"/>
      <c r="G507" s="91"/>
      <c r="H507" s="91"/>
      <c r="I507" s="91"/>
      <c r="J507" s="99"/>
      <c r="K507" s="91"/>
      <c r="L507" s="99"/>
    </row>
    <row r="508" spans="1:12" ht="12.75">
      <c r="A508" s="36"/>
      <c r="B508" s="23" t="s">
        <v>218</v>
      </c>
      <c r="C508" s="21" t="s">
        <v>123</v>
      </c>
      <c r="D508" s="97">
        <v>0</v>
      </c>
      <c r="E508" s="97">
        <v>0</v>
      </c>
      <c r="F508" s="91">
        <v>35000</v>
      </c>
      <c r="G508" s="97">
        <v>0</v>
      </c>
      <c r="H508" s="91">
        <v>35000</v>
      </c>
      <c r="I508" s="97">
        <v>0</v>
      </c>
      <c r="J508" s="99">
        <v>75100</v>
      </c>
      <c r="K508" s="97">
        <v>0</v>
      </c>
      <c r="L508" s="99">
        <f>SUM(J508:K508)</f>
        <v>75100</v>
      </c>
    </row>
    <row r="509" spans="1:12" ht="12.75">
      <c r="A509" s="36"/>
      <c r="B509" s="23"/>
      <c r="C509" s="21"/>
      <c r="D509" s="91"/>
      <c r="E509" s="91"/>
      <c r="F509" s="99"/>
      <c r="G509" s="91"/>
      <c r="H509" s="91"/>
      <c r="I509" s="91"/>
      <c r="J509" s="99"/>
      <c r="K509" s="91"/>
      <c r="L509" s="99"/>
    </row>
    <row r="510" spans="1:12" ht="38.25">
      <c r="A510" s="36"/>
      <c r="B510" s="23">
        <v>99</v>
      </c>
      <c r="C510" s="21" t="s">
        <v>222</v>
      </c>
      <c r="D510" s="91"/>
      <c r="E510" s="91"/>
      <c r="F510" s="99"/>
      <c r="G510" s="91"/>
      <c r="H510" s="91"/>
      <c r="I510" s="91"/>
      <c r="J510" s="99"/>
      <c r="K510" s="91"/>
      <c r="L510" s="99"/>
    </row>
    <row r="511" spans="1:12" ht="12.75">
      <c r="A511" s="36"/>
      <c r="B511" s="23" t="s">
        <v>219</v>
      </c>
      <c r="C511" s="21" t="s">
        <v>123</v>
      </c>
      <c r="D511" s="117">
        <v>0</v>
      </c>
      <c r="E511" s="117">
        <v>0</v>
      </c>
      <c r="F511" s="92">
        <v>48466</v>
      </c>
      <c r="G511" s="117">
        <v>0</v>
      </c>
      <c r="H511" s="92">
        <v>48466</v>
      </c>
      <c r="I511" s="117">
        <v>0</v>
      </c>
      <c r="J511" s="123">
        <v>54000</v>
      </c>
      <c r="K511" s="117">
        <v>0</v>
      </c>
      <c r="L511" s="123">
        <f>SUM(J511:K511)</f>
        <v>54000</v>
      </c>
    </row>
    <row r="512" spans="1:12" ht="12.75">
      <c r="A512" s="36" t="s">
        <v>15</v>
      </c>
      <c r="B512" s="50">
        <v>5.8</v>
      </c>
      <c r="C512" s="26" t="s">
        <v>31</v>
      </c>
      <c r="D512" s="92">
        <f>D487+D483+D480+D476+D473+D468+D465+D462+D458+D454+D450+D441+D493+D490+D496+D499+D502+D505+D508+D511+D445+D428+D431+D434+D437+D414+D385+D425</f>
        <v>570350</v>
      </c>
      <c r="E512" s="117">
        <f aca="true" t="shared" si="52" ref="E512:L512">E487+E483+E480+E476+E473+E468+E465+E462+E458+E454+E450+E441+E493+E490+E496+E499+E502+E505+E508+E511+E445+E428+E431+E434+E437+E414+E385+E425</f>
        <v>0</v>
      </c>
      <c r="F512" s="92">
        <f t="shared" si="52"/>
        <v>807508</v>
      </c>
      <c r="G512" s="117">
        <f t="shared" si="52"/>
        <v>0</v>
      </c>
      <c r="H512" s="92">
        <f t="shared" si="52"/>
        <v>807507</v>
      </c>
      <c r="I512" s="117">
        <f t="shared" si="52"/>
        <v>0</v>
      </c>
      <c r="J512" s="92">
        <f t="shared" si="52"/>
        <v>603699</v>
      </c>
      <c r="K512" s="117">
        <f t="shared" si="52"/>
        <v>0</v>
      </c>
      <c r="L512" s="92">
        <f t="shared" si="52"/>
        <v>603699</v>
      </c>
    </row>
    <row r="513" spans="1:12" ht="12.75">
      <c r="A513" s="36" t="s">
        <v>15</v>
      </c>
      <c r="B513" s="51">
        <v>5</v>
      </c>
      <c r="C513" s="21" t="s">
        <v>57</v>
      </c>
      <c r="D513" s="104">
        <f>D512</f>
        <v>570350</v>
      </c>
      <c r="E513" s="105">
        <f aca="true" t="shared" si="53" ref="E513:L513">E512</f>
        <v>0</v>
      </c>
      <c r="F513" s="104">
        <f t="shared" si="53"/>
        <v>807508</v>
      </c>
      <c r="G513" s="105">
        <f t="shared" si="53"/>
        <v>0</v>
      </c>
      <c r="H513" s="104">
        <f t="shared" si="53"/>
        <v>807507</v>
      </c>
      <c r="I513" s="105">
        <f t="shared" si="53"/>
        <v>0</v>
      </c>
      <c r="J513" s="104">
        <f t="shared" si="53"/>
        <v>603699</v>
      </c>
      <c r="K513" s="105">
        <f t="shared" si="53"/>
        <v>0</v>
      </c>
      <c r="L513" s="104">
        <f t="shared" si="53"/>
        <v>603699</v>
      </c>
    </row>
    <row r="514" spans="1:12" ht="12.75">
      <c r="A514" s="36"/>
      <c r="B514" s="51"/>
      <c r="C514" s="21"/>
      <c r="D514" s="99"/>
      <c r="E514" s="99"/>
      <c r="F514" s="99"/>
      <c r="G514" s="99"/>
      <c r="H514" s="99"/>
      <c r="I514" s="99"/>
      <c r="J514" s="99"/>
      <c r="K514" s="99"/>
      <c r="L514" s="99"/>
    </row>
    <row r="515" spans="1:12" ht="12.75">
      <c r="A515" s="36"/>
      <c r="B515" s="47">
        <v>6</v>
      </c>
      <c r="C515" s="21" t="s">
        <v>105</v>
      </c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1:12" ht="12.75">
      <c r="A516" s="36"/>
      <c r="B516" s="50">
        <v>6.8</v>
      </c>
      <c r="C516" s="26" t="s">
        <v>31</v>
      </c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1:12" s="17" customFormat="1" ht="25.5">
      <c r="A517" s="138"/>
      <c r="B517" s="139">
        <v>63</v>
      </c>
      <c r="C517" s="140" t="s">
        <v>129</v>
      </c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1:12" s="17" customFormat="1" ht="12.75">
      <c r="A518" s="42"/>
      <c r="B518" s="64">
        <v>45</v>
      </c>
      <c r="C518" s="31" t="s">
        <v>21</v>
      </c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1:12" ht="12.75">
      <c r="A519" s="42"/>
      <c r="B519" s="64" t="s">
        <v>130</v>
      </c>
      <c r="C519" s="31" t="s">
        <v>123</v>
      </c>
      <c r="D519" s="94">
        <v>89114</v>
      </c>
      <c r="E519" s="115">
        <v>0</v>
      </c>
      <c r="F519" s="101">
        <v>59796</v>
      </c>
      <c r="G519" s="115">
        <v>0</v>
      </c>
      <c r="H519" s="101">
        <v>59796</v>
      </c>
      <c r="I519" s="115">
        <v>0</v>
      </c>
      <c r="J519" s="94">
        <v>15470</v>
      </c>
      <c r="K519" s="115">
        <v>0</v>
      </c>
      <c r="L519" s="94">
        <f>SUM(J519:K519)</f>
        <v>15470</v>
      </c>
    </row>
    <row r="520" spans="1:12" ht="25.5">
      <c r="A520" s="36" t="s">
        <v>15</v>
      </c>
      <c r="B520" s="112">
        <v>63</v>
      </c>
      <c r="C520" s="31" t="s">
        <v>129</v>
      </c>
      <c r="D520" s="119">
        <f>D519</f>
        <v>89114</v>
      </c>
      <c r="E520" s="116">
        <f aca="true" t="shared" si="54" ref="E520:L521">E519</f>
        <v>0</v>
      </c>
      <c r="F520" s="119">
        <f t="shared" si="54"/>
        <v>59796</v>
      </c>
      <c r="G520" s="116">
        <f t="shared" si="54"/>
        <v>0</v>
      </c>
      <c r="H520" s="119">
        <f t="shared" si="54"/>
        <v>59796</v>
      </c>
      <c r="I520" s="116">
        <f t="shared" si="54"/>
        <v>0</v>
      </c>
      <c r="J520" s="119">
        <f t="shared" si="54"/>
        <v>15470</v>
      </c>
      <c r="K520" s="116">
        <f t="shared" si="54"/>
        <v>0</v>
      </c>
      <c r="L520" s="119">
        <f t="shared" si="54"/>
        <v>15470</v>
      </c>
    </row>
    <row r="521" spans="1:12" ht="12.75">
      <c r="A521" s="36" t="s">
        <v>15</v>
      </c>
      <c r="B521" s="50">
        <v>6.8</v>
      </c>
      <c r="C521" s="26" t="s">
        <v>31</v>
      </c>
      <c r="D521" s="92">
        <f>D520</f>
        <v>89114</v>
      </c>
      <c r="E521" s="117">
        <f t="shared" si="54"/>
        <v>0</v>
      </c>
      <c r="F521" s="92">
        <f t="shared" si="54"/>
        <v>59796</v>
      </c>
      <c r="G521" s="117">
        <f t="shared" si="54"/>
        <v>0</v>
      </c>
      <c r="H521" s="92">
        <f t="shared" si="54"/>
        <v>59796</v>
      </c>
      <c r="I521" s="117">
        <f t="shared" si="54"/>
        <v>0</v>
      </c>
      <c r="J521" s="92">
        <f t="shared" si="54"/>
        <v>15470</v>
      </c>
      <c r="K521" s="117">
        <f t="shared" si="54"/>
        <v>0</v>
      </c>
      <c r="L521" s="92">
        <f t="shared" si="54"/>
        <v>15470</v>
      </c>
    </row>
    <row r="522" spans="1:12" ht="12.75">
      <c r="A522" s="37" t="s">
        <v>15</v>
      </c>
      <c r="B522" s="52">
        <v>6</v>
      </c>
      <c r="C522" s="19" t="s">
        <v>105</v>
      </c>
      <c r="D522" s="104">
        <f aca="true" t="shared" si="55" ref="D522:L522">D521</f>
        <v>89114</v>
      </c>
      <c r="E522" s="105">
        <f t="shared" si="55"/>
        <v>0</v>
      </c>
      <c r="F522" s="104">
        <f t="shared" si="55"/>
        <v>59796</v>
      </c>
      <c r="G522" s="105">
        <f t="shared" si="55"/>
        <v>0</v>
      </c>
      <c r="H522" s="104">
        <f t="shared" si="55"/>
        <v>59796</v>
      </c>
      <c r="I522" s="105">
        <f t="shared" si="55"/>
        <v>0</v>
      </c>
      <c r="J522" s="104">
        <f t="shared" si="55"/>
        <v>15470</v>
      </c>
      <c r="K522" s="105">
        <f t="shared" si="55"/>
        <v>0</v>
      </c>
      <c r="L522" s="104">
        <f t="shared" si="55"/>
        <v>15470</v>
      </c>
    </row>
    <row r="523" spans="1:12" ht="12.75">
      <c r="A523" s="37" t="s">
        <v>15</v>
      </c>
      <c r="B523" s="27">
        <v>4801</v>
      </c>
      <c r="C523" s="26" t="s">
        <v>7</v>
      </c>
      <c r="D523" s="104">
        <f aca="true" t="shared" si="56" ref="D523:L523">D522+D513+D353</f>
        <v>659464</v>
      </c>
      <c r="E523" s="105">
        <f t="shared" si="56"/>
        <v>0</v>
      </c>
      <c r="F523" s="104">
        <f t="shared" si="56"/>
        <v>975374</v>
      </c>
      <c r="G523" s="105">
        <f t="shared" si="56"/>
        <v>0</v>
      </c>
      <c r="H523" s="104">
        <f t="shared" si="56"/>
        <v>987574</v>
      </c>
      <c r="I523" s="105">
        <f t="shared" si="56"/>
        <v>0</v>
      </c>
      <c r="J523" s="104">
        <f t="shared" si="56"/>
        <v>727239</v>
      </c>
      <c r="K523" s="105">
        <f t="shared" si="56"/>
        <v>0</v>
      </c>
      <c r="L523" s="104">
        <f t="shared" si="56"/>
        <v>727239</v>
      </c>
    </row>
    <row r="524" spans="2:12" ht="12.75">
      <c r="B524" s="27"/>
      <c r="C524" s="26"/>
      <c r="D524" s="124"/>
      <c r="E524" s="93"/>
      <c r="F524" s="124"/>
      <c r="G524" s="93"/>
      <c r="H524" s="124"/>
      <c r="I524" s="93"/>
      <c r="J524" s="124"/>
      <c r="K524" s="93"/>
      <c r="L524" s="124"/>
    </row>
    <row r="525" spans="1:12" ht="12.75">
      <c r="A525" s="37" t="s">
        <v>17</v>
      </c>
      <c r="B525" s="27">
        <v>6801</v>
      </c>
      <c r="C525" s="26" t="s">
        <v>232</v>
      </c>
      <c r="D525" s="124"/>
      <c r="E525" s="93"/>
      <c r="F525" s="124"/>
      <c r="G525" s="93"/>
      <c r="H525" s="124"/>
      <c r="I525" s="93"/>
      <c r="J525" s="124"/>
      <c r="K525" s="93"/>
      <c r="L525" s="124"/>
    </row>
    <row r="526" spans="2:12" ht="25.5">
      <c r="B526" s="103">
        <v>0.19</v>
      </c>
      <c r="C526" s="26" t="s">
        <v>233</v>
      </c>
      <c r="D526" s="124"/>
      <c r="E526" s="93"/>
      <c r="F526" s="124"/>
      <c r="G526" s="93"/>
      <c r="H526" s="124"/>
      <c r="I526" s="93"/>
      <c r="J526" s="124"/>
      <c r="K526" s="93"/>
      <c r="L526" s="124"/>
    </row>
    <row r="527" spans="1:12" ht="25.5">
      <c r="A527" s="36"/>
      <c r="B527" s="23">
        <v>60</v>
      </c>
      <c r="C527" s="21" t="s">
        <v>235</v>
      </c>
      <c r="D527" s="99"/>
      <c r="E527" s="91"/>
      <c r="F527" s="99"/>
      <c r="G527" s="91"/>
      <c r="H527" s="99"/>
      <c r="I527" s="91"/>
      <c r="J527" s="99"/>
      <c r="K527" s="91"/>
      <c r="L527" s="99"/>
    </row>
    <row r="528" spans="2:12" ht="12.75">
      <c r="B528" s="23" t="s">
        <v>236</v>
      </c>
      <c r="C528" s="21" t="s">
        <v>234</v>
      </c>
      <c r="D528" s="93">
        <v>350000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f>SUM(J528:K528)</f>
        <v>0</v>
      </c>
    </row>
    <row r="529" spans="1:12" ht="25.5">
      <c r="A529" s="37" t="s">
        <v>15</v>
      </c>
      <c r="B529" s="103">
        <v>0.19</v>
      </c>
      <c r="C529" s="26" t="s">
        <v>233</v>
      </c>
      <c r="D529" s="104">
        <f aca="true" t="shared" si="57" ref="D529:L529">D528</f>
        <v>350000</v>
      </c>
      <c r="E529" s="105">
        <f t="shared" si="57"/>
        <v>0</v>
      </c>
      <c r="F529" s="105">
        <f t="shared" si="57"/>
        <v>0</v>
      </c>
      <c r="G529" s="105">
        <f t="shared" si="57"/>
        <v>0</v>
      </c>
      <c r="H529" s="105">
        <f t="shared" si="57"/>
        <v>0</v>
      </c>
      <c r="I529" s="105">
        <f t="shared" si="57"/>
        <v>0</v>
      </c>
      <c r="J529" s="105">
        <f t="shared" si="57"/>
        <v>0</v>
      </c>
      <c r="K529" s="105">
        <f t="shared" si="57"/>
        <v>0</v>
      </c>
      <c r="L529" s="105">
        <f t="shared" si="57"/>
        <v>0</v>
      </c>
    </row>
    <row r="530" spans="1:12" ht="12.75">
      <c r="A530" s="37" t="s">
        <v>15</v>
      </c>
      <c r="B530" s="27">
        <v>6801</v>
      </c>
      <c r="C530" s="26" t="s">
        <v>232</v>
      </c>
      <c r="D530" s="104">
        <f aca="true" t="shared" si="58" ref="D530:J530">D528</f>
        <v>350000</v>
      </c>
      <c r="E530" s="105">
        <f t="shared" si="58"/>
        <v>0</v>
      </c>
      <c r="F530" s="105">
        <f t="shared" si="58"/>
        <v>0</v>
      </c>
      <c r="G530" s="105">
        <f t="shared" si="58"/>
        <v>0</v>
      </c>
      <c r="H530" s="105">
        <f t="shared" si="58"/>
        <v>0</v>
      </c>
      <c r="I530" s="105">
        <f t="shared" si="58"/>
        <v>0</v>
      </c>
      <c r="J530" s="105">
        <f t="shared" si="58"/>
        <v>0</v>
      </c>
      <c r="K530" s="105">
        <f>K528</f>
        <v>0</v>
      </c>
      <c r="L530" s="105">
        <f>L528</f>
        <v>0</v>
      </c>
    </row>
    <row r="531" spans="1:12" ht="12.75">
      <c r="A531" s="53" t="s">
        <v>15</v>
      </c>
      <c r="B531" s="54"/>
      <c r="C531" s="55" t="s">
        <v>102</v>
      </c>
      <c r="D531" s="104">
        <f aca="true" t="shared" si="59" ref="D531:L531">D523+D294+D530</f>
        <v>1009464</v>
      </c>
      <c r="E531" s="105">
        <f t="shared" si="59"/>
        <v>0</v>
      </c>
      <c r="F531" s="104">
        <f t="shared" si="59"/>
        <v>975374</v>
      </c>
      <c r="G531" s="105">
        <f t="shared" si="59"/>
        <v>0</v>
      </c>
      <c r="H531" s="104">
        <f t="shared" si="59"/>
        <v>987574</v>
      </c>
      <c r="I531" s="105">
        <f t="shared" si="59"/>
        <v>0</v>
      </c>
      <c r="J531" s="104">
        <f t="shared" si="59"/>
        <v>727239</v>
      </c>
      <c r="K531" s="105">
        <f t="shared" si="59"/>
        <v>0</v>
      </c>
      <c r="L531" s="104">
        <f t="shared" si="59"/>
        <v>727239</v>
      </c>
    </row>
    <row r="532" spans="1:12" ht="12.75">
      <c r="A532" s="53" t="s">
        <v>15</v>
      </c>
      <c r="B532" s="54"/>
      <c r="C532" s="55" t="s">
        <v>8</v>
      </c>
      <c r="D532" s="98">
        <f aca="true" t="shared" si="60" ref="D532:L532">D531+D282</f>
        <v>1265827</v>
      </c>
      <c r="E532" s="98">
        <f t="shared" si="60"/>
        <v>352848</v>
      </c>
      <c r="F532" s="98">
        <f t="shared" si="60"/>
        <v>1302724</v>
      </c>
      <c r="G532" s="98">
        <f t="shared" si="60"/>
        <v>315146</v>
      </c>
      <c r="H532" s="98">
        <f t="shared" si="60"/>
        <v>1394924</v>
      </c>
      <c r="I532" s="98">
        <f t="shared" si="60"/>
        <v>366246</v>
      </c>
      <c r="J532" s="98">
        <f t="shared" si="60"/>
        <v>936583</v>
      </c>
      <c r="K532" s="98">
        <f t="shared" si="60"/>
        <v>629296</v>
      </c>
      <c r="L532" s="98">
        <f t="shared" si="60"/>
        <v>1565879</v>
      </c>
    </row>
    <row r="533" spans="1:12" ht="17.25" customHeight="1">
      <c r="A533" s="36"/>
      <c r="B533" s="23"/>
      <c r="C533" s="137" t="s">
        <v>344</v>
      </c>
      <c r="D533" s="99"/>
      <c r="E533" s="99"/>
      <c r="F533" s="99"/>
      <c r="G533" s="99"/>
      <c r="H533" s="99"/>
      <c r="I533" s="99"/>
      <c r="J533" s="99"/>
      <c r="K533" s="99"/>
      <c r="L533" s="99"/>
    </row>
    <row r="534" spans="1:12" ht="12.75">
      <c r="A534" s="36" t="s">
        <v>17</v>
      </c>
      <c r="B534" s="27">
        <v>2801</v>
      </c>
      <c r="C534" s="26" t="s">
        <v>3</v>
      </c>
      <c r="D534" s="99"/>
      <c r="E534" s="99"/>
      <c r="F534" s="99"/>
      <c r="G534" s="99"/>
      <c r="H534" s="99"/>
      <c r="I534" s="99"/>
      <c r="J534" s="99"/>
      <c r="K534" s="99"/>
      <c r="L534" s="99"/>
    </row>
    <row r="535" spans="1:12" ht="12.75">
      <c r="A535" s="36"/>
      <c r="B535" s="27">
        <v>911</v>
      </c>
      <c r="C535" s="130" t="s">
        <v>338</v>
      </c>
      <c r="D535" s="99">
        <v>162</v>
      </c>
      <c r="E535" s="99">
        <v>26</v>
      </c>
      <c r="F535" s="97">
        <v>0</v>
      </c>
      <c r="G535" s="97">
        <v>0</v>
      </c>
      <c r="H535" s="97">
        <v>0</v>
      </c>
      <c r="I535" s="97">
        <v>0</v>
      </c>
      <c r="J535" s="97">
        <v>0</v>
      </c>
      <c r="K535" s="97">
        <v>0</v>
      </c>
      <c r="L535" s="97">
        <v>0</v>
      </c>
    </row>
    <row r="536" spans="1:12" ht="12.75">
      <c r="A536" s="36"/>
      <c r="B536" s="27"/>
      <c r="C536" s="130"/>
      <c r="D536" s="99"/>
      <c r="E536" s="99"/>
      <c r="F536" s="99"/>
      <c r="G536" s="99"/>
      <c r="H536" s="99"/>
      <c r="I536" s="99"/>
      <c r="J536" s="99"/>
      <c r="K536" s="99"/>
      <c r="L536" s="99"/>
    </row>
    <row r="537" spans="1:12" ht="12.75">
      <c r="A537" s="36" t="s">
        <v>17</v>
      </c>
      <c r="B537" s="27">
        <v>4801</v>
      </c>
      <c r="C537" s="26" t="s">
        <v>7</v>
      </c>
      <c r="D537" s="99"/>
      <c r="E537" s="99"/>
      <c r="F537" s="99"/>
      <c r="G537" s="99"/>
      <c r="H537" s="99"/>
      <c r="I537" s="99"/>
      <c r="J537" s="99"/>
      <c r="K537" s="99"/>
      <c r="L537" s="99"/>
    </row>
    <row r="538" spans="1:12" ht="12.75">
      <c r="A538" s="36"/>
      <c r="B538" s="27">
        <v>911</v>
      </c>
      <c r="C538" s="130" t="s">
        <v>338</v>
      </c>
      <c r="D538" s="99">
        <v>12</v>
      </c>
      <c r="E538" s="97">
        <v>0</v>
      </c>
      <c r="F538" s="97">
        <v>0</v>
      </c>
      <c r="G538" s="97">
        <v>0</v>
      </c>
      <c r="H538" s="97">
        <v>0</v>
      </c>
      <c r="I538" s="97">
        <v>0</v>
      </c>
      <c r="J538" s="97">
        <v>0</v>
      </c>
      <c r="K538" s="97">
        <v>0</v>
      </c>
      <c r="L538" s="97">
        <v>0</v>
      </c>
    </row>
    <row r="539" spans="1:12" ht="6" customHeight="1">
      <c r="A539" s="43"/>
      <c r="B539" s="24"/>
      <c r="C539" s="68"/>
      <c r="D539" s="123"/>
      <c r="E539" s="123"/>
      <c r="F539" s="123"/>
      <c r="G539" s="123"/>
      <c r="H539" s="123"/>
      <c r="I539" s="123"/>
      <c r="J539" s="123"/>
      <c r="K539" s="123"/>
      <c r="L539" s="123"/>
    </row>
  </sheetData>
  <sheetProtection/>
  <autoFilter ref="A17:L539"/>
  <mergeCells count="9">
    <mergeCell ref="D2:F2"/>
    <mergeCell ref="D16:E16"/>
    <mergeCell ref="F16:G16"/>
    <mergeCell ref="H16:I16"/>
    <mergeCell ref="J16:L16"/>
    <mergeCell ref="D15:E15"/>
    <mergeCell ref="F15:G15"/>
    <mergeCell ref="H15:I15"/>
    <mergeCell ref="J15:L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4" useFirstPageNumber="1" horizontalDpi="600" verticalDpi="600" orientation="landscape" paperSize="9" r:id="rId3"/>
  <headerFooter alignWithMargins="0">
    <oddHeader xml:space="preserve">&amp;C   </oddHeader>
    <oddFooter>&amp;C&amp;"Times New Roman,Bold"   Vol-III    -    &amp;P</oddFooter>
  </headerFooter>
  <rowBreaks count="1" manualBreakCount="1">
    <brk id="28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2011-03-22T06:32:41Z</cp:lastPrinted>
  <dcterms:created xsi:type="dcterms:W3CDTF">2004-06-02T16:23:55Z</dcterms:created>
  <dcterms:modified xsi:type="dcterms:W3CDTF">2011-04-01T04:14:55Z</dcterms:modified>
  <cp:category/>
  <cp:version/>
  <cp:contentType/>
  <cp:contentStatus/>
</cp:coreProperties>
</file>